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потери" sheetId="1" r:id="rId1"/>
  </sheets>
  <externalReferences>
    <externalReference r:id="rId2"/>
  </externalReferences>
  <definedNames>
    <definedName name="_xlnm.Print_Area" localSheetId="0">потери!$A$1:$E$44</definedName>
  </definedNames>
  <calcPr calcId="145621"/>
</workbook>
</file>

<file path=xl/calcChain.xml><?xml version="1.0" encoding="utf-8"?>
<calcChain xmlns="http://schemas.openxmlformats.org/spreadsheetml/2006/main">
  <c r="E39" i="1" l="1"/>
  <c r="E31" i="1"/>
  <c r="E30" i="1"/>
  <c r="E28" i="1" s="1"/>
  <c r="E29" i="1"/>
  <c r="E27" i="1"/>
  <c r="E26" i="1"/>
  <c r="E25" i="1"/>
  <c r="E24" i="1"/>
  <c r="E23" i="1"/>
  <c r="E20" i="1"/>
  <c r="E19" i="1"/>
  <c r="E18" i="1"/>
  <c r="E17" i="1"/>
  <c r="E15" i="1"/>
  <c r="E14" i="1"/>
  <c r="E16" i="1" s="1"/>
  <c r="E9" i="1"/>
  <c r="E35" i="1" l="1"/>
  <c r="E41" i="1" s="1"/>
  <c r="B45" i="1"/>
  <c r="E32" i="1"/>
  <c r="E36" i="1" l="1"/>
  <c r="E42" i="1" s="1"/>
  <c r="E45" i="1" s="1"/>
  <c r="B44" i="1" s="1"/>
  <c r="E38" i="1"/>
  <c r="E37" i="1" l="1"/>
  <c r="E43" i="1" s="1"/>
</calcChain>
</file>

<file path=xl/sharedStrings.xml><?xml version="1.0" encoding="utf-8"?>
<sst xmlns="http://schemas.openxmlformats.org/spreadsheetml/2006/main" count="73" uniqueCount="48">
  <si>
    <t>Таблица № П1.25</t>
  </si>
  <si>
    <t>Расчет ставки по оплате технологического расхода (потерь) электрической энергии на ее передачу по сетям ЭСО (региональных электрических сетей)</t>
  </si>
  <si>
    <t>п.п.</t>
  </si>
  <si>
    <t>Единицы измерения</t>
  </si>
  <si>
    <t xml:space="preserve">Базовый период 
</t>
  </si>
  <si>
    <t xml:space="preserve">Период регулирования 
</t>
  </si>
  <si>
    <t>1.</t>
  </si>
  <si>
    <t xml:space="preserve">Ставка за электроэнергию тарифа покупки </t>
  </si>
  <si>
    <t>руб/МВтч</t>
  </si>
  <si>
    <t>1.1.</t>
  </si>
  <si>
    <t>Группа 1. Базовые потребители</t>
  </si>
  <si>
    <t>1.1.1.</t>
  </si>
  <si>
    <t>Потребитель 1</t>
  </si>
  <si>
    <t>1.1.2.</t>
  </si>
  <si>
    <t>…</t>
  </si>
  <si>
    <t>1.2.</t>
  </si>
  <si>
    <t xml:space="preserve">Группа 2-4. </t>
  </si>
  <si>
    <t xml:space="preserve">2. </t>
  </si>
  <si>
    <t>Отпуск электрической энергии в сеть с учетом величины сальдо-перетока электроэнергии</t>
  </si>
  <si>
    <t>млн.кВтч.</t>
  </si>
  <si>
    <t>2.1.</t>
  </si>
  <si>
    <t>ВН</t>
  </si>
  <si>
    <t>2.2.</t>
  </si>
  <si>
    <t>СН</t>
  </si>
  <si>
    <t>в том числе:  СН 1</t>
  </si>
  <si>
    <t>в том числе:  СН 11</t>
  </si>
  <si>
    <t>2.3.</t>
  </si>
  <si>
    <t>НН</t>
  </si>
  <si>
    <t>3.</t>
  </si>
  <si>
    <t xml:space="preserve">Потери электрической энергии </t>
  </si>
  <si>
    <t>%</t>
  </si>
  <si>
    <t>3.1.</t>
  </si>
  <si>
    <t>3.2.</t>
  </si>
  <si>
    <t>3.3.</t>
  </si>
  <si>
    <t>4.</t>
  </si>
  <si>
    <t>Полезный отпуск электрической энергии</t>
  </si>
  <si>
    <t>4.1.</t>
  </si>
  <si>
    <t>4.2.</t>
  </si>
  <si>
    <t>4.3.</t>
  </si>
  <si>
    <t>5.</t>
  </si>
  <si>
    <t>Расходы на компенсацию потерь</t>
  </si>
  <si>
    <t>тыс.руб.</t>
  </si>
  <si>
    <t>5.1.</t>
  </si>
  <si>
    <t>5.2.</t>
  </si>
  <si>
    <t>5.3.</t>
  </si>
  <si>
    <t>Ставка на оплату технологического расхода (потерь ) электрической энергии на ее передачу по сетям</t>
  </si>
  <si>
    <t>руб./МВтч</t>
  </si>
  <si>
    <t>АО ЭТМ 2017 год (план)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</si>
</sst>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_-* #,##0.00_р_._-;\-* #,##0.00_р_._-;_-* &quot;-&quot;??_р_._-;_-@_-"/>
  </numFmts>
  <fonts count="17" x14ac:knownFonts="1">
    <font>
      <sz val="10"/>
      <name val="Arial Cyr"/>
      <charset val="204"/>
    </font>
    <font>
      <sz val="10"/>
      <name val="Times New Roman Cyr"/>
    </font>
    <font>
      <sz val="10"/>
      <name val="Times New Roman Cyr"/>
      <family val="1"/>
      <charset val="204"/>
    </font>
    <font>
      <sz val="10"/>
      <name val="Arial Cyr"/>
      <charset val="204"/>
    </font>
    <font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color indexed="10"/>
      <name val="Times New Roman Cyr"/>
      <family val="1"/>
      <charset val="204"/>
    </font>
    <font>
      <b/>
      <sz val="10"/>
      <color indexed="12"/>
      <name val="Times New Roman Cyr"/>
      <family val="1"/>
      <charset val="204"/>
    </font>
    <font>
      <b/>
      <sz val="10"/>
      <name val="Times New Roman Cyr"/>
      <charset val="204"/>
    </font>
    <font>
      <b/>
      <sz val="10"/>
      <color indexed="9"/>
      <name val="Times New Roman Cyr"/>
      <family val="1"/>
      <charset val="204"/>
    </font>
    <font>
      <sz val="10"/>
      <color indexed="9"/>
      <name val="Times New Roman Cyr"/>
      <family val="1"/>
      <charset val="204"/>
    </font>
    <font>
      <sz val="10"/>
      <color indexed="9"/>
      <name val="Arial Cyr"/>
      <charset val="204"/>
    </font>
    <font>
      <sz val="12"/>
      <color indexed="9"/>
      <name val="Times New Roman CYR"/>
      <family val="1"/>
      <charset val="204"/>
    </font>
    <font>
      <sz val="10"/>
      <color indexed="20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2" applyFont="1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0" xfId="0" applyFont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wrapText="1"/>
    </xf>
    <xf numFmtId="0" fontId="7" fillId="0" borderId="16" xfId="0" applyFont="1" applyBorder="1" applyAlignment="1">
      <alignment horizontal="center" wrapText="1"/>
    </xf>
    <xf numFmtId="164" fontId="8" fillId="0" borderId="17" xfId="0" applyNumberFormat="1" applyFont="1" applyFill="1" applyBorder="1"/>
    <xf numFmtId="2" fontId="9" fillId="2" borderId="18" xfId="0" applyNumberFormat="1" applyFont="1" applyFill="1" applyBorder="1"/>
    <xf numFmtId="2" fontId="2" fillId="0" borderId="0" xfId="0" applyNumberFormat="1" applyFont="1"/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1" fontId="8" fillId="0" borderId="22" xfId="0" applyNumberFormat="1" applyFont="1" applyFill="1" applyBorder="1"/>
    <xf numFmtId="1" fontId="8" fillId="0" borderId="23" xfId="0" applyNumberFormat="1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1" fontId="8" fillId="0" borderId="24" xfId="0" applyNumberFormat="1" applyFont="1" applyFill="1" applyBorder="1"/>
    <xf numFmtId="1" fontId="8" fillId="0" borderId="25" xfId="0" applyNumberFormat="1" applyFont="1" applyFill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1" fontId="8" fillId="0" borderId="26" xfId="0" applyNumberFormat="1" applyFont="1" applyFill="1" applyBorder="1"/>
    <xf numFmtId="1" fontId="8" fillId="0" borderId="27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164" fontId="8" fillId="0" borderId="4" xfId="0" applyNumberFormat="1" applyFont="1" applyFill="1" applyBorder="1"/>
    <xf numFmtId="164" fontId="8" fillId="0" borderId="24" xfId="0" applyNumberFormat="1" applyFont="1" applyFill="1" applyBorder="1"/>
    <xf numFmtId="164" fontId="8" fillId="0" borderId="25" xfId="0" applyNumberFormat="1" applyFont="1" applyFill="1" applyBorder="1" applyAlignment="1">
      <alignment horizontal="right"/>
    </xf>
    <xf numFmtId="164" fontId="8" fillId="0" borderId="25" xfId="0" applyNumberFormat="1" applyFont="1" applyFill="1" applyBorder="1"/>
    <xf numFmtId="164" fontId="10" fillId="0" borderId="25" xfId="0" applyNumberFormat="1" applyFont="1" applyFill="1" applyBorder="1"/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164" fontId="8" fillId="0" borderId="31" xfId="0" applyNumberFormat="1" applyFont="1" applyFill="1" applyBorder="1"/>
    <xf numFmtId="164" fontId="8" fillId="0" borderId="8" xfId="0" applyNumberFormat="1" applyFont="1" applyFill="1" applyBorder="1"/>
    <xf numFmtId="2" fontId="8" fillId="0" borderId="32" xfId="0" applyNumberFormat="1" applyFont="1" applyFill="1" applyBorder="1"/>
    <xf numFmtId="2" fontId="8" fillId="0" borderId="4" xfId="0" applyNumberFormat="1" applyFont="1" applyFill="1" applyBorder="1"/>
    <xf numFmtId="2" fontId="8" fillId="0" borderId="24" xfId="0" applyNumberFormat="1" applyFont="1" applyFill="1" applyBorder="1"/>
    <xf numFmtId="2" fontId="8" fillId="0" borderId="25" xfId="1" applyNumberFormat="1" applyFont="1" applyFill="1" applyBorder="1"/>
    <xf numFmtId="2" fontId="10" fillId="0" borderId="25" xfId="1" applyNumberFormat="1" applyFont="1" applyFill="1" applyBorder="1"/>
    <xf numFmtId="2" fontId="8" fillId="0" borderId="31" xfId="0" applyNumberFormat="1" applyFont="1" applyFill="1" applyBorder="1"/>
    <xf numFmtId="2" fontId="8" fillId="0" borderId="8" xfId="1" applyNumberFormat="1" applyFont="1" applyFill="1" applyBorder="1"/>
    <xf numFmtId="164" fontId="10" fillId="0" borderId="32" xfId="0" applyNumberFormat="1" applyFont="1" applyFill="1" applyBorder="1"/>
    <xf numFmtId="164" fontId="2" fillId="0" borderId="0" xfId="0" applyNumberFormat="1" applyFont="1"/>
    <xf numFmtId="164" fontId="10" fillId="0" borderId="8" xfId="0" applyNumberFormat="1" applyFont="1" applyBorder="1"/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/>
    </xf>
    <xf numFmtId="165" fontId="10" fillId="0" borderId="22" xfId="0" applyNumberFormat="1" applyFont="1" applyFill="1" applyBorder="1"/>
    <xf numFmtId="165" fontId="9" fillId="0" borderId="23" xfId="0" applyNumberFormat="1" applyFont="1" applyFill="1" applyBorder="1"/>
    <xf numFmtId="2" fontId="2" fillId="3" borderId="0" xfId="0" applyNumberFormat="1" applyFont="1" applyFill="1"/>
    <xf numFmtId="165" fontId="10" fillId="0" borderId="25" xfId="0" applyNumberFormat="1" applyFont="1" applyFill="1" applyBorder="1"/>
    <xf numFmtId="0" fontId="2" fillId="0" borderId="33" xfId="0" applyFont="1" applyBorder="1"/>
    <xf numFmtId="165" fontId="10" fillId="0" borderId="25" xfId="0" applyNumberFormat="1" applyFont="1" applyBorder="1"/>
    <xf numFmtId="165" fontId="8" fillId="0" borderId="24" xfId="0" applyNumberFormat="1" applyFont="1" applyBorder="1"/>
    <xf numFmtId="165" fontId="11" fillId="0" borderId="33" xfId="0" applyNumberFormat="1" applyFont="1" applyBorder="1"/>
    <xf numFmtId="2" fontId="2" fillId="0" borderId="12" xfId="0" applyNumberFormat="1" applyFont="1" applyBorder="1"/>
    <xf numFmtId="165" fontId="11" fillId="0" borderId="25" xfId="0" applyNumberFormat="1" applyFont="1" applyBorder="1"/>
    <xf numFmtId="165" fontId="10" fillId="0" borderId="26" xfId="0" applyNumberFormat="1" applyFont="1" applyBorder="1"/>
    <xf numFmtId="165" fontId="10" fillId="0" borderId="27" xfId="0" applyNumberFormat="1" applyFont="1" applyBorder="1"/>
    <xf numFmtId="165" fontId="2" fillId="0" borderId="0" xfId="0" applyNumberFormat="1" applyFo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2" fontId="9" fillId="0" borderId="4" xfId="0" applyNumberFormat="1" applyFont="1" applyFill="1" applyBorder="1"/>
    <xf numFmtId="2" fontId="10" fillId="0" borderId="24" xfId="0" applyNumberFormat="1" applyFont="1" applyBorder="1"/>
    <xf numFmtId="164" fontId="12" fillId="0" borderId="25" xfId="0" applyNumberFormat="1" applyFont="1" applyBorder="1"/>
    <xf numFmtId="2" fontId="12" fillId="0" borderId="25" xfId="0" applyNumberFormat="1" applyFont="1" applyBorder="1"/>
    <xf numFmtId="2" fontId="8" fillId="0" borderId="24" xfId="0" applyNumberFormat="1" applyFont="1" applyBorder="1"/>
    <xf numFmtId="164" fontId="12" fillId="0" borderId="33" xfId="0" applyNumberFormat="1" applyFont="1" applyBorder="1"/>
    <xf numFmtId="2" fontId="10" fillId="0" borderId="31" xfId="0" applyNumberFormat="1" applyFont="1" applyBorder="1"/>
    <xf numFmtId="2" fontId="12" fillId="0" borderId="34" xfId="0" applyNumberFormat="1" applyFont="1" applyBorder="1"/>
    <xf numFmtId="0" fontId="4" fillId="0" borderId="0" xfId="0" applyFont="1"/>
    <xf numFmtId="164" fontId="13" fillId="0" borderId="0" xfId="0" applyNumberFormat="1" applyFont="1"/>
    <xf numFmtId="0" fontId="13" fillId="0" borderId="0" xfId="0" applyFont="1" applyAlignment="1">
      <alignment horizontal="center"/>
    </xf>
    <xf numFmtId="0" fontId="13" fillId="0" borderId="0" xfId="0" applyFont="1"/>
    <xf numFmtId="2" fontId="13" fillId="0" borderId="0" xfId="0" applyNumberFormat="1" applyFont="1"/>
    <xf numFmtId="0" fontId="2" fillId="0" borderId="0" xfId="0" applyFont="1" applyBorder="1"/>
    <xf numFmtId="165" fontId="2" fillId="0" borderId="0" xfId="0" applyNumberFormat="1" applyFont="1" applyBorder="1"/>
    <xf numFmtId="2" fontId="2" fillId="0" borderId="0" xfId="0" applyNumberFormat="1" applyFont="1" applyBorder="1"/>
    <xf numFmtId="2" fontId="15" fillId="0" borderId="0" xfId="0" applyNumberFormat="1" applyFont="1"/>
    <xf numFmtId="0" fontId="13" fillId="0" borderId="0" xfId="0" applyFont="1" applyBorder="1"/>
    <xf numFmtId="1" fontId="2" fillId="0" borderId="0" xfId="0" applyNumberFormat="1" applyFont="1" applyBorder="1"/>
    <xf numFmtId="3" fontId="2" fillId="0" borderId="0" xfId="0" applyNumberFormat="1" applyFont="1" applyBorder="1"/>
    <xf numFmtId="0" fontId="2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0" xfId="0" applyFont="1" applyBorder="1"/>
    <xf numFmtId="0" fontId="9" fillId="0" borderId="0" xfId="0" applyFont="1" applyBorder="1"/>
    <xf numFmtId="0" fontId="8" fillId="0" borderId="0" xfId="0" applyFont="1" applyBorder="1"/>
    <xf numFmtId="165" fontId="16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9" fillId="0" borderId="0" xfId="0" applyNumberFormat="1" applyFont="1" applyBorder="1"/>
    <xf numFmtId="2" fontId="2" fillId="0" borderId="0" xfId="0" applyNumberFormat="1" applyFont="1" applyFill="1"/>
    <xf numFmtId="165" fontId="13" fillId="0" borderId="35" xfId="0" applyNumberFormat="1" applyFont="1" applyBorder="1" applyAlignment="1">
      <alignment wrapText="1"/>
    </xf>
    <xf numFmtId="0" fontId="14" fillId="0" borderId="35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Tarif_2002 год" xfId="2"/>
    <cellStyle name="Процентный" xfId="1" builtinId="5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+&#1058;&#1072;&#1088;&#1080;&#1092;%20&#1069;&#1085;&#1077;&#1088;&#1075;&#1086;&#1090;&#1077;&#1093;&#1084;&#1072;&#1096;%20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  <sheetName val="Лист2"/>
      <sheetName val="Лист3"/>
      <sheetName val="Лист4"/>
      <sheetName val="Лист4.1"/>
      <sheetName val="Лист5"/>
      <sheetName val="Лист6"/>
      <sheetName val="Лист6 БЭС"/>
      <sheetName val="НВВ"/>
      <sheetName val="потери"/>
      <sheetName val="Расчет инд тарифа 2017 "/>
      <sheetName val="Расчет инд тарифа 2017(2)"/>
      <sheetName val="объёмники"/>
      <sheetName val="Лист8"/>
      <sheetName val="П2.1"/>
      <sheetName val="П2.2"/>
    </sheetNames>
    <sheetDataSet>
      <sheetData sheetId="0"/>
      <sheetData sheetId="1"/>
      <sheetData sheetId="2"/>
      <sheetData sheetId="3">
        <row r="11">
          <cell r="I11">
            <v>0</v>
          </cell>
          <cell r="J11">
            <v>0</v>
          </cell>
          <cell r="K11">
            <v>0</v>
          </cell>
        </row>
        <row r="15">
          <cell r="L15">
            <v>-1.4113419999999905</v>
          </cell>
        </row>
        <row r="24">
          <cell r="I24">
            <v>0</v>
          </cell>
          <cell r="L24">
            <v>-1.4383419999999905</v>
          </cell>
        </row>
        <row r="25">
          <cell r="I25">
            <v>0</v>
          </cell>
        </row>
        <row r="28">
          <cell r="I28">
            <v>0</v>
          </cell>
          <cell r="L28">
            <v>0</v>
          </cell>
        </row>
      </sheetData>
      <sheetData sheetId="4">
        <row r="8">
          <cell r="H8">
            <v>62.185960000000001</v>
          </cell>
          <cell r="J8">
            <v>62.185960000000001</v>
          </cell>
          <cell r="K8">
            <v>60.301978000000005</v>
          </cell>
          <cell r="L8">
            <v>0.15697800000000939</v>
          </cell>
        </row>
        <row r="15">
          <cell r="K15">
            <v>60.301978000000005</v>
          </cell>
        </row>
        <row r="22">
          <cell r="H22">
            <v>2.1999999999999999E-2</v>
          </cell>
          <cell r="J22">
            <v>9.0615309307760135E-3</v>
          </cell>
          <cell r="K22">
            <v>1.3100731123612562E-2</v>
          </cell>
          <cell r="L22">
            <v>9.2950094917752635E-2</v>
          </cell>
        </row>
        <row r="25">
          <cell r="H25">
            <v>60.817833999999998</v>
          </cell>
          <cell r="J25">
            <v>1.3204820000000002</v>
          </cell>
          <cell r="K25">
            <v>59.354999999999997</v>
          </cell>
          <cell r="L25">
            <v>0.14235200000000001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66">
          <cell r="Q66">
            <v>921.68150000000003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251"/>
  <sheetViews>
    <sheetView tabSelected="1" topLeftCell="A26" zoomScaleNormal="100" workbookViewId="0">
      <selection activeCell="C59" sqref="C59"/>
    </sheetView>
  </sheetViews>
  <sheetFormatPr defaultRowHeight="12.75" x14ac:dyDescent="0.2"/>
  <cols>
    <col min="1" max="1" width="4.7109375" style="2" customWidth="1"/>
    <col min="2" max="2" width="43.7109375" style="2" customWidth="1"/>
    <col min="3" max="3" width="11.28515625" style="2" customWidth="1"/>
    <col min="4" max="4" width="13.28515625" style="2" customWidth="1"/>
    <col min="5" max="5" width="13.5703125" style="2" customWidth="1"/>
    <col min="6" max="6" width="10.28515625" style="2" bestFit="1" customWidth="1"/>
    <col min="7" max="7" width="10.140625" style="2" customWidth="1"/>
    <col min="8" max="8" width="16.85546875" style="2" customWidth="1"/>
    <col min="9" max="9" width="9.85546875" style="2" customWidth="1"/>
    <col min="10" max="16384" width="9.140625" style="2"/>
  </cols>
  <sheetData>
    <row r="1" spans="1:7" x14ac:dyDescent="0.2">
      <c r="A1" s="1" t="s">
        <v>47</v>
      </c>
      <c r="E1" s="3" t="s">
        <v>0</v>
      </c>
    </row>
    <row r="2" spans="1:7" x14ac:dyDescent="0.2">
      <c r="E2" s="3"/>
    </row>
    <row r="3" spans="1:7" ht="18.75" customHeight="1" x14ac:dyDescent="0.2">
      <c r="A3" s="109" t="s">
        <v>1</v>
      </c>
      <c r="B3" s="109"/>
      <c r="C3" s="109"/>
      <c r="D3" s="109"/>
      <c r="E3" s="109"/>
    </row>
    <row r="4" spans="1:7" ht="40.5" customHeight="1" x14ac:dyDescent="0.2">
      <c r="A4" s="109"/>
      <c r="B4" s="109"/>
      <c r="C4" s="109"/>
      <c r="D4" s="109"/>
      <c r="E4" s="109"/>
    </row>
    <row r="5" spans="1:7" ht="15" customHeight="1" thickBot="1" x14ac:dyDescent="0.25">
      <c r="A5" s="4"/>
      <c r="B5" s="4"/>
      <c r="C5" s="4"/>
      <c r="D5" s="4"/>
      <c r="E5" s="4"/>
    </row>
    <row r="6" spans="1:7" ht="66.75" customHeight="1" x14ac:dyDescent="0.2">
      <c r="A6" s="110" t="s">
        <v>2</v>
      </c>
      <c r="B6" s="112"/>
      <c r="C6" s="114" t="s">
        <v>3</v>
      </c>
      <c r="D6" s="116" t="s">
        <v>4</v>
      </c>
      <c r="E6" s="118" t="s">
        <v>5</v>
      </c>
    </row>
    <row r="7" spans="1:7" ht="19.5" customHeight="1" thickBot="1" x14ac:dyDescent="0.25">
      <c r="A7" s="111"/>
      <c r="B7" s="113"/>
      <c r="C7" s="115"/>
      <c r="D7" s="117"/>
      <c r="E7" s="119"/>
    </row>
    <row r="8" spans="1:7" ht="24" customHeight="1" thickBot="1" x14ac:dyDescent="0.25">
      <c r="A8" s="5">
        <v>1</v>
      </c>
      <c r="B8" s="6">
        <v>2</v>
      </c>
      <c r="C8" s="7">
        <v>4</v>
      </c>
      <c r="D8" s="8">
        <v>5</v>
      </c>
      <c r="E8" s="9">
        <v>6</v>
      </c>
      <c r="G8" s="10"/>
    </row>
    <row r="9" spans="1:7" ht="18" customHeight="1" thickBot="1" x14ac:dyDescent="0.25">
      <c r="A9" s="11" t="s">
        <v>6</v>
      </c>
      <c r="B9" s="12" t="s">
        <v>7</v>
      </c>
      <c r="C9" s="13" t="s">
        <v>8</v>
      </c>
      <c r="D9" s="14"/>
      <c r="E9" s="15">
        <f>[1]объёмники!Q66</f>
        <v>921.68150000000003</v>
      </c>
      <c r="F9" s="16"/>
    </row>
    <row r="10" spans="1:7" ht="18" hidden="1" customHeight="1" x14ac:dyDescent="0.2">
      <c r="A10" s="17" t="s">
        <v>9</v>
      </c>
      <c r="B10" s="18" t="s">
        <v>10</v>
      </c>
      <c r="C10" s="19"/>
      <c r="D10" s="20"/>
      <c r="E10" s="21"/>
    </row>
    <row r="11" spans="1:7" ht="18" hidden="1" customHeight="1" x14ac:dyDescent="0.2">
      <c r="A11" s="22" t="s">
        <v>11</v>
      </c>
      <c r="B11" s="23" t="s">
        <v>12</v>
      </c>
      <c r="C11" s="24"/>
      <c r="D11" s="25"/>
      <c r="E11" s="26"/>
    </row>
    <row r="12" spans="1:7" ht="18" hidden="1" customHeight="1" x14ac:dyDescent="0.2">
      <c r="A12" s="22" t="s">
        <v>13</v>
      </c>
      <c r="B12" s="23" t="s">
        <v>14</v>
      </c>
      <c r="C12" s="24"/>
      <c r="D12" s="25"/>
      <c r="E12" s="26"/>
    </row>
    <row r="13" spans="1:7" ht="18" hidden="1" customHeight="1" x14ac:dyDescent="0.2">
      <c r="A13" s="27" t="s">
        <v>15</v>
      </c>
      <c r="B13" s="28" t="s">
        <v>16</v>
      </c>
      <c r="C13" s="7"/>
      <c r="D13" s="29"/>
      <c r="E13" s="30"/>
    </row>
    <row r="14" spans="1:7" ht="27" customHeight="1" x14ac:dyDescent="0.2">
      <c r="A14" s="31" t="s">
        <v>17</v>
      </c>
      <c r="B14" s="32" t="s">
        <v>18</v>
      </c>
      <c r="C14" s="33" t="s">
        <v>19</v>
      </c>
      <c r="D14" s="34"/>
      <c r="E14" s="34">
        <f>[1]Лист4.1!H8</f>
        <v>62.185960000000001</v>
      </c>
    </row>
    <row r="15" spans="1:7" ht="18" customHeight="1" x14ac:dyDescent="0.2">
      <c r="A15" s="22" t="s">
        <v>20</v>
      </c>
      <c r="B15" s="23" t="s">
        <v>21</v>
      </c>
      <c r="C15" s="24"/>
      <c r="D15" s="35"/>
      <c r="E15" s="36">
        <f>[1]Лист4!I11</f>
        <v>0</v>
      </c>
    </row>
    <row r="16" spans="1:7" ht="18" customHeight="1" x14ac:dyDescent="0.2">
      <c r="A16" s="22" t="s">
        <v>22</v>
      </c>
      <c r="B16" s="23" t="s">
        <v>23</v>
      </c>
      <c r="C16" s="24"/>
      <c r="D16" s="35"/>
      <c r="E16" s="37">
        <f>E14</f>
        <v>62.185960000000001</v>
      </c>
    </row>
    <row r="17" spans="1:9" ht="18" customHeight="1" x14ac:dyDescent="0.2">
      <c r="A17" s="22"/>
      <c r="B17" s="23" t="s">
        <v>24</v>
      </c>
      <c r="C17" s="24"/>
      <c r="D17" s="35"/>
      <c r="E17" s="37">
        <f>[1]Лист4.1!J8</f>
        <v>62.185960000000001</v>
      </c>
    </row>
    <row r="18" spans="1:9" ht="18" customHeight="1" x14ac:dyDescent="0.2">
      <c r="A18" s="22"/>
      <c r="B18" s="23" t="s">
        <v>25</v>
      </c>
      <c r="C18" s="24"/>
      <c r="D18" s="35"/>
      <c r="E18" s="38">
        <f>[1]Лист4.1!K8</f>
        <v>60.301978000000005</v>
      </c>
    </row>
    <row r="19" spans="1:9" ht="18" customHeight="1" thickBot="1" x14ac:dyDescent="0.25">
      <c r="A19" s="39" t="s">
        <v>26</v>
      </c>
      <c r="B19" s="40" t="s">
        <v>27</v>
      </c>
      <c r="C19" s="41"/>
      <c r="D19" s="42"/>
      <c r="E19" s="43">
        <f>[1]Лист4.1!L8</f>
        <v>0.15697800000000939</v>
      </c>
    </row>
    <row r="20" spans="1:9" ht="18" customHeight="1" x14ac:dyDescent="0.2">
      <c r="A20" s="31" t="s">
        <v>28</v>
      </c>
      <c r="B20" s="32" t="s">
        <v>29</v>
      </c>
      <c r="C20" s="33" t="s">
        <v>30</v>
      </c>
      <c r="D20" s="44"/>
      <c r="E20" s="45">
        <f>[1]Лист4.1!H22*100</f>
        <v>2.1999999999999997</v>
      </c>
    </row>
    <row r="21" spans="1:9" ht="18" customHeight="1" x14ac:dyDescent="0.2">
      <c r="A21" s="22" t="s">
        <v>31</v>
      </c>
      <c r="B21" s="23" t="s">
        <v>21</v>
      </c>
      <c r="C21" s="24"/>
      <c r="D21" s="46"/>
      <c r="E21" s="47">
        <v>0</v>
      </c>
      <c r="F21" s="16"/>
      <c r="G21" s="16"/>
      <c r="H21" s="16"/>
      <c r="I21" s="16"/>
    </row>
    <row r="22" spans="1:9" ht="18" customHeight="1" x14ac:dyDescent="0.2">
      <c r="A22" s="22" t="s">
        <v>32</v>
      </c>
      <c r="B22" s="23" t="s">
        <v>23</v>
      </c>
      <c r="C22" s="24"/>
      <c r="D22" s="46"/>
      <c r="E22" s="47"/>
      <c r="F22" s="16"/>
      <c r="G22" s="16"/>
      <c r="H22" s="16"/>
      <c r="I22" s="16"/>
    </row>
    <row r="23" spans="1:9" ht="18" customHeight="1" x14ac:dyDescent="0.2">
      <c r="A23" s="22"/>
      <c r="B23" s="23" t="s">
        <v>24</v>
      </c>
      <c r="C23" s="24"/>
      <c r="D23" s="46"/>
      <c r="E23" s="48">
        <f>[1]Лист4.1!J22*100</f>
        <v>0.90615309307760139</v>
      </c>
      <c r="F23" s="16"/>
      <c r="G23" s="16"/>
      <c r="H23" s="16"/>
      <c r="I23" s="16"/>
    </row>
    <row r="24" spans="1:9" ht="18" customHeight="1" x14ac:dyDescent="0.2">
      <c r="A24" s="22"/>
      <c r="B24" s="23" t="s">
        <v>25</v>
      </c>
      <c r="C24" s="24"/>
      <c r="D24" s="46"/>
      <c r="E24" s="48">
        <f>[1]Лист4.1!K22*100</f>
        <v>1.3100731123612561</v>
      </c>
      <c r="F24" s="16"/>
      <c r="G24" s="16"/>
      <c r="H24" s="16"/>
      <c r="I24" s="16"/>
    </row>
    <row r="25" spans="1:9" ht="18" customHeight="1" thickBot="1" x14ac:dyDescent="0.25">
      <c r="A25" s="39" t="s">
        <v>33</v>
      </c>
      <c r="B25" s="40" t="s">
        <v>27</v>
      </c>
      <c r="C25" s="41"/>
      <c r="D25" s="49"/>
      <c r="E25" s="50">
        <f>[1]Лист4.1!L22*100</f>
        <v>9.2950094917752644</v>
      </c>
      <c r="F25" s="16"/>
      <c r="G25" s="16"/>
      <c r="H25" s="16"/>
      <c r="I25" s="16"/>
    </row>
    <row r="26" spans="1:9" ht="18" customHeight="1" x14ac:dyDescent="0.2">
      <c r="A26" s="31" t="s">
        <v>34</v>
      </c>
      <c r="B26" s="32" t="s">
        <v>35</v>
      </c>
      <c r="C26" s="33" t="s">
        <v>19</v>
      </c>
      <c r="D26" s="51"/>
      <c r="E26" s="34">
        <f>[1]Лист4.1!H25</f>
        <v>60.817833999999998</v>
      </c>
      <c r="F26" s="52"/>
    </row>
    <row r="27" spans="1:9" ht="18" customHeight="1" x14ac:dyDescent="0.2">
      <c r="A27" s="22" t="s">
        <v>36</v>
      </c>
      <c r="B27" s="23" t="s">
        <v>21</v>
      </c>
      <c r="C27" s="24"/>
      <c r="D27" s="35"/>
      <c r="E27" s="37">
        <f>[1]Лист4!I24+[1]Лист4!I28</f>
        <v>0</v>
      </c>
    </row>
    <row r="28" spans="1:9" ht="18" customHeight="1" x14ac:dyDescent="0.2">
      <c r="A28" s="22" t="s">
        <v>37</v>
      </c>
      <c r="B28" s="23" t="s">
        <v>23</v>
      </c>
      <c r="C28" s="24"/>
      <c r="D28" s="35"/>
      <c r="E28" s="37">
        <f>E29+E30</f>
        <v>60.675481999999995</v>
      </c>
    </row>
    <row r="29" spans="1:9" ht="18" customHeight="1" x14ac:dyDescent="0.2">
      <c r="A29" s="22"/>
      <c r="B29" s="23" t="s">
        <v>24</v>
      </c>
      <c r="C29" s="24"/>
      <c r="D29" s="35"/>
      <c r="E29" s="37">
        <f>[1]Лист4.1!J25</f>
        <v>1.3204820000000002</v>
      </c>
    </row>
    <row r="30" spans="1:9" ht="18" customHeight="1" x14ac:dyDescent="0.2">
      <c r="A30" s="22"/>
      <c r="B30" s="23" t="s">
        <v>25</v>
      </c>
      <c r="C30" s="24"/>
      <c r="D30" s="35"/>
      <c r="E30" s="37">
        <f>[1]Лист4.1!K25</f>
        <v>59.354999999999997</v>
      </c>
    </row>
    <row r="31" spans="1:9" ht="18" customHeight="1" thickBot="1" x14ac:dyDescent="0.25">
      <c r="A31" s="39" t="s">
        <v>38</v>
      </c>
      <c r="B31" s="40" t="s">
        <v>27</v>
      </c>
      <c r="C31" s="41"/>
      <c r="D31" s="42"/>
      <c r="E31" s="53">
        <f>[1]Лист4.1!L25</f>
        <v>0.14235200000000001</v>
      </c>
    </row>
    <row r="32" spans="1:9" ht="15" customHeight="1" x14ac:dyDescent="0.2">
      <c r="A32" s="54" t="s">
        <v>39</v>
      </c>
      <c r="B32" s="55" t="s">
        <v>40</v>
      </c>
      <c r="C32" s="56" t="s">
        <v>41</v>
      </c>
      <c r="D32" s="57"/>
      <c r="E32" s="58">
        <f>E9*(E14-E26)</f>
        <v>1260.9764238690034</v>
      </c>
      <c r="F32" s="59"/>
      <c r="G32" s="16"/>
    </row>
    <row r="33" spans="1:17" ht="18" customHeight="1" x14ac:dyDescent="0.2">
      <c r="A33" s="22" t="s">
        <v>42</v>
      </c>
      <c r="B33" s="23" t="s">
        <v>21</v>
      </c>
      <c r="C33" s="24"/>
      <c r="D33" s="60"/>
      <c r="E33" s="61">
        <v>0</v>
      </c>
    </row>
    <row r="34" spans="1:17" ht="18" customHeight="1" x14ac:dyDescent="0.2">
      <c r="A34" s="22" t="s">
        <v>43</v>
      </c>
      <c r="B34" s="23" t="s">
        <v>23</v>
      </c>
      <c r="C34" s="24"/>
      <c r="D34" s="62"/>
      <c r="E34" s="62">
        <v>0</v>
      </c>
    </row>
    <row r="35" spans="1:17" ht="18" customHeight="1" x14ac:dyDescent="0.2">
      <c r="A35" s="22"/>
      <c r="B35" s="23" t="s">
        <v>24</v>
      </c>
      <c r="C35" s="24"/>
      <c r="D35" s="63"/>
      <c r="E35" s="64">
        <f>E9*E17*E23/100</f>
        <v>519.36752525000009</v>
      </c>
    </row>
    <row r="36" spans="1:17" ht="18" customHeight="1" x14ac:dyDescent="0.2">
      <c r="A36" s="22"/>
      <c r="B36" s="23" t="s">
        <v>25</v>
      </c>
      <c r="C36" s="24"/>
      <c r="D36" s="65"/>
      <c r="E36" s="66">
        <f>(E9*E18*E24/100)+E41*[1]Лист4.1!K8</f>
        <v>1236.3666001173444</v>
      </c>
    </row>
    <row r="37" spans="1:17" ht="18" customHeight="1" thickBot="1" x14ac:dyDescent="0.25">
      <c r="A37" s="27" t="s">
        <v>44</v>
      </c>
      <c r="B37" s="28" t="s">
        <v>27</v>
      </c>
      <c r="C37" s="7"/>
      <c r="D37" s="67"/>
      <c r="E37" s="68">
        <f>(E9*E19*E25/100)+(E41*[1]Лист4!L12)+(E42*[1]Лист4!L15)+30*0</f>
        <v>-15.949934861571062</v>
      </c>
      <c r="I37" s="69"/>
    </row>
    <row r="38" spans="1:17" ht="27.75" customHeight="1" x14ac:dyDescent="0.2">
      <c r="A38" s="70" t="s">
        <v>34</v>
      </c>
      <c r="B38" s="71" t="s">
        <v>45</v>
      </c>
      <c r="C38" s="72" t="s">
        <v>46</v>
      </c>
      <c r="D38" s="73"/>
      <c r="E38" s="73">
        <f>E32/E26</f>
        <v>20.733662166742135</v>
      </c>
    </row>
    <row r="39" spans="1:17" ht="18" customHeight="1" x14ac:dyDescent="0.2">
      <c r="A39" s="22" t="s">
        <v>36</v>
      </c>
      <c r="B39" s="23" t="s">
        <v>21</v>
      </c>
      <c r="C39" s="24"/>
      <c r="D39" s="74"/>
      <c r="E39" s="75" t="e">
        <f>#REF!/([1]Лист4!I25+[1]Лист4!J11+[1]Лист4!K11)</f>
        <v>#REF!</v>
      </c>
      <c r="F39" s="16"/>
    </row>
    <row r="40" spans="1:17" ht="18" customHeight="1" x14ac:dyDescent="0.2">
      <c r="A40" s="22" t="s">
        <v>37</v>
      </c>
      <c r="B40" s="23" t="s">
        <v>23</v>
      </c>
      <c r="C40" s="24"/>
      <c r="D40" s="74"/>
      <c r="E40" s="76">
        <v>0</v>
      </c>
      <c r="F40" s="16"/>
    </row>
    <row r="41" spans="1:17" ht="18" customHeight="1" x14ac:dyDescent="0.2">
      <c r="A41" s="22"/>
      <c r="B41" s="23" t="s">
        <v>24</v>
      </c>
      <c r="C41" s="24"/>
      <c r="D41" s="77"/>
      <c r="E41" s="78">
        <f>E35/([1]Лист4.1!J25+[1]Лист4.1!K15)</f>
        <v>8.4282179784773295</v>
      </c>
      <c r="F41" s="16"/>
    </row>
    <row r="42" spans="1:17" ht="18" customHeight="1" x14ac:dyDescent="0.2">
      <c r="A42" s="22"/>
      <c r="B42" s="23" t="s">
        <v>25</v>
      </c>
      <c r="C42" s="24"/>
      <c r="D42" s="77"/>
      <c r="E42" s="75">
        <f>E36/([1]Лист4.1!K25)</f>
        <v>20.830032855148588</v>
      </c>
      <c r="F42" s="16"/>
    </row>
    <row r="43" spans="1:17" ht="18" customHeight="1" thickBot="1" x14ac:dyDescent="0.25">
      <c r="A43" s="39" t="s">
        <v>38</v>
      </c>
      <c r="B43" s="40" t="s">
        <v>27</v>
      </c>
      <c r="C43" s="41"/>
      <c r="D43" s="79"/>
      <c r="E43" s="80">
        <f>E37/([1]Лист4!L24+[1]Лист4!L28)</f>
        <v>11.089111533676391</v>
      </c>
      <c r="F43" s="16"/>
      <c r="H43" s="16"/>
      <c r="I43" s="69"/>
    </row>
    <row r="44" spans="1:17" ht="14.25" customHeight="1" x14ac:dyDescent="0.3">
      <c r="A44" s="81"/>
      <c r="B44" s="107">
        <f>E32-E45</f>
        <v>13.480513619003204</v>
      </c>
      <c r="C44" s="108"/>
      <c r="D44" s="108"/>
      <c r="E44" s="108"/>
    </row>
    <row r="45" spans="1:17" x14ac:dyDescent="0.2">
      <c r="B45" s="82">
        <f>((E14-E26)*E9)/E26</f>
        <v>20.733662166742135</v>
      </c>
      <c r="C45" s="83"/>
      <c r="D45" s="84"/>
      <c r="E45" s="85">
        <f>E41*E29+E42*E30</f>
        <v>1247.4959102500002</v>
      </c>
      <c r="F45" s="86"/>
      <c r="G45" s="87"/>
      <c r="H45" s="86"/>
      <c r="I45" s="88"/>
    </row>
    <row r="46" spans="1:17" ht="15.75" x14ac:dyDescent="0.25">
      <c r="B46" s="89"/>
      <c r="C46" s="83"/>
      <c r="D46" s="84"/>
      <c r="E46" s="90"/>
      <c r="F46" s="86"/>
      <c r="G46" s="87"/>
      <c r="H46" s="91"/>
      <c r="I46" s="92"/>
    </row>
    <row r="47" spans="1:17" x14ac:dyDescent="0.2">
      <c r="C47" s="93"/>
    </row>
    <row r="48" spans="1:17" x14ac:dyDescent="0.2">
      <c r="B48" s="86"/>
      <c r="C48" s="94"/>
      <c r="D48" s="95"/>
      <c r="E48" s="96"/>
      <c r="F48" s="94"/>
      <c r="G48" s="95"/>
      <c r="H48" s="86"/>
      <c r="I48" s="97"/>
      <c r="J48" s="98"/>
      <c r="K48" s="99"/>
      <c r="L48" s="86"/>
      <c r="M48" s="86"/>
      <c r="N48" s="86"/>
      <c r="O48" s="86"/>
      <c r="P48" s="86"/>
      <c r="Q48" s="86"/>
    </row>
    <row r="49" spans="2:17" x14ac:dyDescent="0.2">
      <c r="B49" s="86"/>
      <c r="C49" s="96"/>
      <c r="D49" s="86"/>
      <c r="E49" s="86"/>
      <c r="F49" s="87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 x14ac:dyDescent="0.2">
      <c r="B50" s="86"/>
      <c r="C50" s="100"/>
      <c r="D50" s="101"/>
      <c r="E50" s="96"/>
      <c r="F50" s="96"/>
      <c r="G50" s="9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 x14ac:dyDescent="0.2">
      <c r="B51" s="86"/>
      <c r="C51" s="96"/>
      <c r="D51" s="96"/>
      <c r="E51" s="96"/>
      <c r="F51" s="96"/>
      <c r="G51" s="9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 x14ac:dyDescent="0.2">
      <c r="B52" s="86"/>
      <c r="C52" s="96"/>
      <c r="D52" s="96"/>
      <c r="E52" s="102"/>
      <c r="F52" s="103"/>
      <c r="G52" s="101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 x14ac:dyDescent="0.2">
      <c r="B53" s="86"/>
      <c r="C53" s="96"/>
      <c r="D53" s="86"/>
      <c r="E53" s="86"/>
      <c r="F53" s="86"/>
      <c r="G53" s="86"/>
      <c r="H53" s="104"/>
      <c r="I53" s="103"/>
      <c r="J53" s="101"/>
      <c r="K53" s="105"/>
      <c r="L53" s="86"/>
      <c r="M53" s="86"/>
      <c r="N53" s="86"/>
      <c r="O53" s="86"/>
      <c r="P53" s="86"/>
      <c r="Q53" s="86"/>
    </row>
    <row r="54" spans="2:17" x14ac:dyDescent="0.2">
      <c r="B54" s="86"/>
      <c r="C54" s="9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 x14ac:dyDescent="0.2">
      <c r="C55" s="93"/>
    </row>
    <row r="56" spans="2:17" x14ac:dyDescent="0.2">
      <c r="C56" s="93"/>
      <c r="F56" s="69"/>
      <c r="G56" s="52"/>
      <c r="H56" s="52"/>
    </row>
    <row r="57" spans="2:17" x14ac:dyDescent="0.2">
      <c r="C57" s="93"/>
      <c r="D57" s="69"/>
      <c r="E57" s="52"/>
      <c r="H57" s="52"/>
    </row>
    <row r="58" spans="2:17" x14ac:dyDescent="0.2">
      <c r="C58" s="93"/>
    </row>
    <row r="59" spans="2:17" x14ac:dyDescent="0.2">
      <c r="C59" s="93"/>
      <c r="E59" s="106"/>
      <c r="F59" s="16"/>
      <c r="G59" s="16"/>
    </row>
    <row r="60" spans="2:17" x14ac:dyDescent="0.2">
      <c r="C60" s="93"/>
    </row>
    <row r="61" spans="2:17" x14ac:dyDescent="0.2">
      <c r="C61" s="93"/>
    </row>
    <row r="62" spans="2:17" x14ac:dyDescent="0.2">
      <c r="C62" s="93"/>
    </row>
    <row r="63" spans="2:17" x14ac:dyDescent="0.2">
      <c r="C63" s="93"/>
    </row>
    <row r="64" spans="2:17" x14ac:dyDescent="0.2">
      <c r="C64" s="93"/>
    </row>
    <row r="65" spans="3:3" x14ac:dyDescent="0.2">
      <c r="C65" s="93"/>
    </row>
    <row r="66" spans="3:3" x14ac:dyDescent="0.2">
      <c r="C66" s="93"/>
    </row>
    <row r="67" spans="3:3" x14ac:dyDescent="0.2">
      <c r="C67" s="93"/>
    </row>
    <row r="68" spans="3:3" x14ac:dyDescent="0.2">
      <c r="C68" s="93"/>
    </row>
    <row r="69" spans="3:3" x14ac:dyDescent="0.2">
      <c r="C69" s="93"/>
    </row>
    <row r="70" spans="3:3" x14ac:dyDescent="0.2">
      <c r="C70" s="93"/>
    </row>
    <row r="71" spans="3:3" x14ac:dyDescent="0.2">
      <c r="C71" s="93"/>
    </row>
    <row r="72" spans="3:3" x14ac:dyDescent="0.2">
      <c r="C72" s="93"/>
    </row>
    <row r="73" spans="3:3" x14ac:dyDescent="0.2">
      <c r="C73" s="93"/>
    </row>
    <row r="74" spans="3:3" x14ac:dyDescent="0.2">
      <c r="C74" s="93"/>
    </row>
    <row r="75" spans="3:3" x14ac:dyDescent="0.2">
      <c r="C75" s="93"/>
    </row>
    <row r="76" spans="3:3" x14ac:dyDescent="0.2">
      <c r="C76" s="93"/>
    </row>
    <row r="77" spans="3:3" x14ac:dyDescent="0.2">
      <c r="C77" s="93"/>
    </row>
    <row r="78" spans="3:3" x14ac:dyDescent="0.2">
      <c r="C78" s="93"/>
    </row>
    <row r="79" spans="3:3" x14ac:dyDescent="0.2">
      <c r="C79" s="93"/>
    </row>
    <row r="80" spans="3:3" x14ac:dyDescent="0.2">
      <c r="C80" s="93"/>
    </row>
    <row r="81" spans="3:3" x14ac:dyDescent="0.2">
      <c r="C81" s="93"/>
    </row>
    <row r="82" spans="3:3" x14ac:dyDescent="0.2">
      <c r="C82" s="93"/>
    </row>
    <row r="83" spans="3:3" x14ac:dyDescent="0.2">
      <c r="C83" s="93"/>
    </row>
    <row r="84" spans="3:3" x14ac:dyDescent="0.2">
      <c r="C84" s="93"/>
    </row>
    <row r="85" spans="3:3" x14ac:dyDescent="0.2">
      <c r="C85" s="93"/>
    </row>
    <row r="86" spans="3:3" x14ac:dyDescent="0.2">
      <c r="C86" s="93"/>
    </row>
    <row r="87" spans="3:3" x14ac:dyDescent="0.2">
      <c r="C87" s="93"/>
    </row>
    <row r="88" spans="3:3" x14ac:dyDescent="0.2">
      <c r="C88" s="93"/>
    </row>
    <row r="89" spans="3:3" x14ac:dyDescent="0.2">
      <c r="C89" s="93"/>
    </row>
    <row r="90" spans="3:3" x14ac:dyDescent="0.2">
      <c r="C90" s="93"/>
    </row>
    <row r="91" spans="3:3" x14ac:dyDescent="0.2">
      <c r="C91" s="93"/>
    </row>
    <row r="92" spans="3:3" x14ac:dyDescent="0.2">
      <c r="C92" s="93"/>
    </row>
    <row r="93" spans="3:3" x14ac:dyDescent="0.2">
      <c r="C93" s="93"/>
    </row>
    <row r="94" spans="3:3" x14ac:dyDescent="0.2">
      <c r="C94" s="93"/>
    </row>
    <row r="95" spans="3:3" x14ac:dyDescent="0.2">
      <c r="C95" s="93"/>
    </row>
    <row r="96" spans="3:3" x14ac:dyDescent="0.2">
      <c r="C96" s="93"/>
    </row>
    <row r="97" spans="3:3" x14ac:dyDescent="0.2">
      <c r="C97" s="93"/>
    </row>
    <row r="98" spans="3:3" x14ac:dyDescent="0.2">
      <c r="C98" s="93"/>
    </row>
    <row r="99" spans="3:3" x14ac:dyDescent="0.2">
      <c r="C99" s="93"/>
    </row>
    <row r="100" spans="3:3" x14ac:dyDescent="0.2">
      <c r="C100" s="93"/>
    </row>
    <row r="101" spans="3:3" x14ac:dyDescent="0.2">
      <c r="C101" s="93"/>
    </row>
    <row r="102" spans="3:3" x14ac:dyDescent="0.2">
      <c r="C102" s="93"/>
    </row>
    <row r="103" spans="3:3" x14ac:dyDescent="0.2">
      <c r="C103" s="93"/>
    </row>
    <row r="104" spans="3:3" x14ac:dyDescent="0.2">
      <c r="C104" s="93"/>
    </row>
    <row r="105" spans="3:3" x14ac:dyDescent="0.2">
      <c r="C105" s="93"/>
    </row>
    <row r="106" spans="3:3" x14ac:dyDescent="0.2">
      <c r="C106" s="93"/>
    </row>
    <row r="107" spans="3:3" x14ac:dyDescent="0.2">
      <c r="C107" s="93"/>
    </row>
    <row r="108" spans="3:3" x14ac:dyDescent="0.2">
      <c r="C108" s="93"/>
    </row>
    <row r="109" spans="3:3" x14ac:dyDescent="0.2">
      <c r="C109" s="93"/>
    </row>
    <row r="110" spans="3:3" x14ac:dyDescent="0.2">
      <c r="C110" s="93"/>
    </row>
    <row r="111" spans="3:3" x14ac:dyDescent="0.2">
      <c r="C111" s="93"/>
    </row>
    <row r="112" spans="3:3" x14ac:dyDescent="0.2">
      <c r="C112" s="93"/>
    </row>
    <row r="113" spans="3:3" x14ac:dyDescent="0.2">
      <c r="C113" s="93"/>
    </row>
    <row r="114" spans="3:3" x14ac:dyDescent="0.2">
      <c r="C114" s="93"/>
    </row>
    <row r="115" spans="3:3" x14ac:dyDescent="0.2">
      <c r="C115" s="93"/>
    </row>
    <row r="116" spans="3:3" x14ac:dyDescent="0.2">
      <c r="C116" s="93"/>
    </row>
    <row r="117" spans="3:3" x14ac:dyDescent="0.2">
      <c r="C117" s="93"/>
    </row>
    <row r="118" spans="3:3" x14ac:dyDescent="0.2">
      <c r="C118" s="93"/>
    </row>
    <row r="119" spans="3:3" x14ac:dyDescent="0.2">
      <c r="C119" s="93"/>
    </row>
    <row r="120" spans="3:3" x14ac:dyDescent="0.2">
      <c r="C120" s="93"/>
    </row>
    <row r="121" spans="3:3" x14ac:dyDescent="0.2">
      <c r="C121" s="93"/>
    </row>
    <row r="122" spans="3:3" x14ac:dyDescent="0.2">
      <c r="C122" s="93"/>
    </row>
    <row r="123" spans="3:3" x14ac:dyDescent="0.2">
      <c r="C123" s="93"/>
    </row>
    <row r="124" spans="3:3" x14ac:dyDescent="0.2">
      <c r="C124" s="93"/>
    </row>
    <row r="125" spans="3:3" x14ac:dyDescent="0.2">
      <c r="C125" s="93"/>
    </row>
    <row r="126" spans="3:3" x14ac:dyDescent="0.2">
      <c r="C126" s="93"/>
    </row>
    <row r="127" spans="3:3" x14ac:dyDescent="0.2">
      <c r="C127" s="93"/>
    </row>
    <row r="128" spans="3:3" x14ac:dyDescent="0.2">
      <c r="C128" s="93"/>
    </row>
    <row r="129" spans="3:3" x14ac:dyDescent="0.2">
      <c r="C129" s="93"/>
    </row>
    <row r="130" spans="3:3" x14ac:dyDescent="0.2">
      <c r="C130" s="93"/>
    </row>
    <row r="131" spans="3:3" x14ac:dyDescent="0.2">
      <c r="C131" s="93"/>
    </row>
    <row r="132" spans="3:3" x14ac:dyDescent="0.2">
      <c r="C132" s="93"/>
    </row>
    <row r="133" spans="3:3" x14ac:dyDescent="0.2">
      <c r="C133" s="93"/>
    </row>
    <row r="134" spans="3:3" x14ac:dyDescent="0.2">
      <c r="C134" s="93"/>
    </row>
    <row r="135" spans="3:3" x14ac:dyDescent="0.2">
      <c r="C135" s="93"/>
    </row>
    <row r="136" spans="3:3" x14ac:dyDescent="0.2">
      <c r="C136" s="93"/>
    </row>
    <row r="137" spans="3:3" x14ac:dyDescent="0.2">
      <c r="C137" s="93"/>
    </row>
    <row r="138" spans="3:3" x14ac:dyDescent="0.2">
      <c r="C138" s="93"/>
    </row>
    <row r="139" spans="3:3" x14ac:dyDescent="0.2">
      <c r="C139" s="93"/>
    </row>
    <row r="140" spans="3:3" x14ac:dyDescent="0.2">
      <c r="C140" s="93"/>
    </row>
    <row r="141" spans="3:3" x14ac:dyDescent="0.2">
      <c r="C141" s="93"/>
    </row>
    <row r="142" spans="3:3" x14ac:dyDescent="0.2">
      <c r="C142" s="93"/>
    </row>
    <row r="143" spans="3:3" x14ac:dyDescent="0.2">
      <c r="C143" s="93"/>
    </row>
    <row r="144" spans="3:3" x14ac:dyDescent="0.2">
      <c r="C144" s="93"/>
    </row>
    <row r="145" spans="3:3" x14ac:dyDescent="0.2">
      <c r="C145" s="93"/>
    </row>
    <row r="146" spans="3:3" x14ac:dyDescent="0.2">
      <c r="C146" s="93"/>
    </row>
    <row r="147" spans="3:3" x14ac:dyDescent="0.2">
      <c r="C147" s="93"/>
    </row>
    <row r="148" spans="3:3" x14ac:dyDescent="0.2">
      <c r="C148" s="93"/>
    </row>
    <row r="149" spans="3:3" x14ac:dyDescent="0.2">
      <c r="C149" s="93"/>
    </row>
    <row r="150" spans="3:3" x14ac:dyDescent="0.2">
      <c r="C150" s="93"/>
    </row>
    <row r="151" spans="3:3" x14ac:dyDescent="0.2">
      <c r="C151" s="93"/>
    </row>
    <row r="152" spans="3:3" x14ac:dyDescent="0.2">
      <c r="C152" s="93"/>
    </row>
    <row r="153" spans="3:3" x14ac:dyDescent="0.2">
      <c r="C153" s="93"/>
    </row>
    <row r="154" spans="3:3" x14ac:dyDescent="0.2">
      <c r="C154" s="93"/>
    </row>
    <row r="155" spans="3:3" x14ac:dyDescent="0.2">
      <c r="C155" s="93"/>
    </row>
    <row r="156" spans="3:3" x14ac:dyDescent="0.2">
      <c r="C156" s="93"/>
    </row>
    <row r="157" spans="3:3" x14ac:dyDescent="0.2">
      <c r="C157" s="93"/>
    </row>
    <row r="158" spans="3:3" x14ac:dyDescent="0.2">
      <c r="C158" s="93"/>
    </row>
    <row r="159" spans="3:3" x14ac:dyDescent="0.2">
      <c r="C159" s="93"/>
    </row>
    <row r="160" spans="3:3" x14ac:dyDescent="0.2">
      <c r="C160" s="93"/>
    </row>
    <row r="161" spans="3:3" x14ac:dyDescent="0.2">
      <c r="C161" s="93"/>
    </row>
    <row r="162" spans="3:3" x14ac:dyDescent="0.2">
      <c r="C162" s="93"/>
    </row>
    <row r="163" spans="3:3" x14ac:dyDescent="0.2">
      <c r="C163" s="93"/>
    </row>
    <row r="164" spans="3:3" x14ac:dyDescent="0.2">
      <c r="C164" s="93"/>
    </row>
    <row r="165" spans="3:3" x14ac:dyDescent="0.2">
      <c r="C165" s="93"/>
    </row>
    <row r="166" spans="3:3" x14ac:dyDescent="0.2">
      <c r="C166" s="93"/>
    </row>
    <row r="167" spans="3:3" x14ac:dyDescent="0.2">
      <c r="C167" s="93"/>
    </row>
    <row r="168" spans="3:3" x14ac:dyDescent="0.2">
      <c r="C168" s="93"/>
    </row>
    <row r="169" spans="3:3" x14ac:dyDescent="0.2">
      <c r="C169" s="93"/>
    </row>
    <row r="170" spans="3:3" x14ac:dyDescent="0.2">
      <c r="C170" s="93"/>
    </row>
    <row r="171" spans="3:3" x14ac:dyDescent="0.2">
      <c r="C171" s="93"/>
    </row>
    <row r="172" spans="3:3" x14ac:dyDescent="0.2">
      <c r="C172" s="93"/>
    </row>
    <row r="173" spans="3:3" x14ac:dyDescent="0.2">
      <c r="C173" s="93"/>
    </row>
    <row r="174" spans="3:3" x14ac:dyDescent="0.2">
      <c r="C174" s="93"/>
    </row>
    <row r="175" spans="3:3" x14ac:dyDescent="0.2">
      <c r="C175" s="93"/>
    </row>
    <row r="176" spans="3:3" x14ac:dyDescent="0.2">
      <c r="C176" s="93"/>
    </row>
    <row r="177" spans="3:3" x14ac:dyDescent="0.2">
      <c r="C177" s="93"/>
    </row>
    <row r="178" spans="3:3" x14ac:dyDescent="0.2">
      <c r="C178" s="93"/>
    </row>
    <row r="179" spans="3:3" x14ac:dyDescent="0.2">
      <c r="C179" s="93"/>
    </row>
    <row r="180" spans="3:3" x14ac:dyDescent="0.2">
      <c r="C180" s="93"/>
    </row>
    <row r="181" spans="3:3" x14ac:dyDescent="0.2">
      <c r="C181" s="93"/>
    </row>
    <row r="182" spans="3:3" x14ac:dyDescent="0.2">
      <c r="C182" s="93"/>
    </row>
    <row r="183" spans="3:3" x14ac:dyDescent="0.2">
      <c r="C183" s="93"/>
    </row>
    <row r="184" spans="3:3" x14ac:dyDescent="0.2">
      <c r="C184" s="93"/>
    </row>
    <row r="185" spans="3:3" x14ac:dyDescent="0.2">
      <c r="C185" s="93"/>
    </row>
    <row r="186" spans="3:3" x14ac:dyDescent="0.2">
      <c r="C186" s="93"/>
    </row>
    <row r="187" spans="3:3" x14ac:dyDescent="0.2">
      <c r="C187" s="93"/>
    </row>
    <row r="188" spans="3:3" x14ac:dyDescent="0.2">
      <c r="C188" s="93"/>
    </row>
    <row r="189" spans="3:3" x14ac:dyDescent="0.2">
      <c r="C189" s="93"/>
    </row>
    <row r="190" spans="3:3" x14ac:dyDescent="0.2">
      <c r="C190" s="93"/>
    </row>
    <row r="191" spans="3:3" x14ac:dyDescent="0.2">
      <c r="C191" s="93"/>
    </row>
    <row r="192" spans="3:3" x14ac:dyDescent="0.2">
      <c r="C192" s="93"/>
    </row>
    <row r="193" spans="3:3" x14ac:dyDescent="0.2">
      <c r="C193" s="93"/>
    </row>
    <row r="194" spans="3:3" x14ac:dyDescent="0.2">
      <c r="C194" s="93"/>
    </row>
    <row r="195" spans="3:3" x14ac:dyDescent="0.2">
      <c r="C195" s="93"/>
    </row>
    <row r="196" spans="3:3" x14ac:dyDescent="0.2">
      <c r="C196" s="93"/>
    </row>
    <row r="197" spans="3:3" x14ac:dyDescent="0.2">
      <c r="C197" s="93"/>
    </row>
    <row r="198" spans="3:3" x14ac:dyDescent="0.2">
      <c r="C198" s="93"/>
    </row>
    <row r="199" spans="3:3" x14ac:dyDescent="0.2">
      <c r="C199" s="93"/>
    </row>
    <row r="200" spans="3:3" x14ac:dyDescent="0.2">
      <c r="C200" s="93"/>
    </row>
    <row r="201" spans="3:3" x14ac:dyDescent="0.2">
      <c r="C201" s="93"/>
    </row>
    <row r="202" spans="3:3" x14ac:dyDescent="0.2">
      <c r="C202" s="93"/>
    </row>
    <row r="203" spans="3:3" x14ac:dyDescent="0.2">
      <c r="C203" s="93"/>
    </row>
    <row r="204" spans="3:3" x14ac:dyDescent="0.2">
      <c r="C204" s="93"/>
    </row>
    <row r="205" spans="3:3" x14ac:dyDescent="0.2">
      <c r="C205" s="93"/>
    </row>
    <row r="206" spans="3:3" x14ac:dyDescent="0.2">
      <c r="C206" s="93"/>
    </row>
    <row r="207" spans="3:3" x14ac:dyDescent="0.2">
      <c r="C207" s="93"/>
    </row>
    <row r="208" spans="3:3" x14ac:dyDescent="0.2">
      <c r="C208" s="93"/>
    </row>
    <row r="209" spans="3:3" x14ac:dyDescent="0.2">
      <c r="C209" s="93"/>
    </row>
    <row r="210" spans="3:3" x14ac:dyDescent="0.2">
      <c r="C210" s="93"/>
    </row>
    <row r="211" spans="3:3" x14ac:dyDescent="0.2">
      <c r="C211" s="93"/>
    </row>
    <row r="212" spans="3:3" x14ac:dyDescent="0.2">
      <c r="C212" s="93"/>
    </row>
    <row r="213" spans="3:3" x14ac:dyDescent="0.2">
      <c r="C213" s="93"/>
    </row>
    <row r="214" spans="3:3" x14ac:dyDescent="0.2">
      <c r="C214" s="93"/>
    </row>
    <row r="215" spans="3:3" x14ac:dyDescent="0.2">
      <c r="C215" s="93"/>
    </row>
    <row r="216" spans="3:3" x14ac:dyDescent="0.2">
      <c r="C216" s="93"/>
    </row>
    <row r="217" spans="3:3" x14ac:dyDescent="0.2">
      <c r="C217" s="93"/>
    </row>
    <row r="218" spans="3:3" x14ac:dyDescent="0.2">
      <c r="C218" s="93"/>
    </row>
    <row r="219" spans="3:3" x14ac:dyDescent="0.2">
      <c r="C219" s="93"/>
    </row>
    <row r="220" spans="3:3" x14ac:dyDescent="0.2">
      <c r="C220" s="93"/>
    </row>
    <row r="221" spans="3:3" x14ac:dyDescent="0.2">
      <c r="C221" s="93"/>
    </row>
    <row r="222" spans="3:3" x14ac:dyDescent="0.2">
      <c r="C222" s="93"/>
    </row>
    <row r="223" spans="3:3" x14ac:dyDescent="0.2">
      <c r="C223" s="93"/>
    </row>
    <row r="224" spans="3:3" x14ac:dyDescent="0.2">
      <c r="C224" s="93"/>
    </row>
    <row r="225" spans="3:3" x14ac:dyDescent="0.2">
      <c r="C225" s="93"/>
    </row>
    <row r="226" spans="3:3" x14ac:dyDescent="0.2">
      <c r="C226" s="93"/>
    </row>
    <row r="227" spans="3:3" x14ac:dyDescent="0.2">
      <c r="C227" s="93"/>
    </row>
    <row r="228" spans="3:3" x14ac:dyDescent="0.2">
      <c r="C228" s="93"/>
    </row>
    <row r="229" spans="3:3" x14ac:dyDescent="0.2">
      <c r="C229" s="93"/>
    </row>
    <row r="230" spans="3:3" x14ac:dyDescent="0.2">
      <c r="C230" s="93"/>
    </row>
    <row r="231" spans="3:3" x14ac:dyDescent="0.2">
      <c r="C231" s="93"/>
    </row>
    <row r="232" spans="3:3" x14ac:dyDescent="0.2">
      <c r="C232" s="93"/>
    </row>
    <row r="233" spans="3:3" x14ac:dyDescent="0.2">
      <c r="C233" s="93"/>
    </row>
    <row r="234" spans="3:3" x14ac:dyDescent="0.2">
      <c r="C234" s="93"/>
    </row>
    <row r="235" spans="3:3" x14ac:dyDescent="0.2">
      <c r="C235" s="93"/>
    </row>
    <row r="236" spans="3:3" x14ac:dyDescent="0.2">
      <c r="C236" s="93"/>
    </row>
    <row r="237" spans="3:3" x14ac:dyDescent="0.2">
      <c r="C237" s="93"/>
    </row>
    <row r="238" spans="3:3" x14ac:dyDescent="0.2">
      <c r="C238" s="93"/>
    </row>
    <row r="239" spans="3:3" x14ac:dyDescent="0.2">
      <c r="C239" s="93"/>
    </row>
    <row r="240" spans="3:3" x14ac:dyDescent="0.2">
      <c r="C240" s="93"/>
    </row>
    <row r="241" spans="3:3" x14ac:dyDescent="0.2">
      <c r="C241" s="93"/>
    </row>
    <row r="242" spans="3:3" x14ac:dyDescent="0.2">
      <c r="C242" s="93"/>
    </row>
    <row r="243" spans="3:3" x14ac:dyDescent="0.2">
      <c r="C243" s="93"/>
    </row>
    <row r="244" spans="3:3" x14ac:dyDescent="0.2">
      <c r="C244" s="93"/>
    </row>
    <row r="245" spans="3:3" x14ac:dyDescent="0.2">
      <c r="C245" s="93"/>
    </row>
    <row r="246" spans="3:3" x14ac:dyDescent="0.2">
      <c r="C246" s="93"/>
    </row>
    <row r="247" spans="3:3" x14ac:dyDescent="0.2">
      <c r="C247" s="93"/>
    </row>
    <row r="248" spans="3:3" x14ac:dyDescent="0.2">
      <c r="C248" s="93"/>
    </row>
    <row r="249" spans="3:3" x14ac:dyDescent="0.2">
      <c r="C249" s="93"/>
    </row>
    <row r="250" spans="3:3" x14ac:dyDescent="0.2">
      <c r="C250" s="93"/>
    </row>
    <row r="251" spans="3:3" x14ac:dyDescent="0.2">
      <c r="C251" s="93"/>
    </row>
  </sheetData>
  <mergeCells count="7">
    <mergeCell ref="B44:E44"/>
    <mergeCell ref="A3:E4"/>
    <mergeCell ref="A6:A7"/>
    <mergeCell ref="B6:B7"/>
    <mergeCell ref="C6:C7"/>
    <mergeCell ref="D6:D7"/>
    <mergeCell ref="E6:E7"/>
  </mergeCells>
  <pageMargins left="0.28000000000000003" right="0.31" top="0.57999999999999996" bottom="0.5" header="0.71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Архипов</dc:creator>
  <cp:lastModifiedBy>Архипов</cp:lastModifiedBy>
  <dcterms:created xsi:type="dcterms:W3CDTF">2017-02-27T04:58:47Z</dcterms:created>
  <dcterms:modified xsi:type="dcterms:W3CDTF">2017-02-27T05:01:38Z</dcterms:modified>
</cp:coreProperties>
</file>