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1075" windowHeight="7740"/>
  </bookViews>
  <sheets>
    <sheet name="Лист4.1(2022)" sheetId="1" r:id="rId1"/>
  </sheets>
  <externalReferences>
    <externalReference r:id="rId2"/>
    <externalReference r:id="rId3"/>
  </externalReferences>
  <definedNames>
    <definedName name="base_prd">[2]Титульный!$F$17</definedName>
    <definedName name="god">[2]Титульный!$F$10</definedName>
    <definedName name="_xlnm.Print_Area" localSheetId="0">'Лист4.1(2022)'!$A$1:$L$32</definedName>
  </definedNames>
  <calcPr calcId="144525"/>
</workbook>
</file>

<file path=xl/calcChain.xml><?xml version="1.0" encoding="utf-8"?>
<calcChain xmlns="http://schemas.openxmlformats.org/spreadsheetml/2006/main">
  <c r="C31" i="1" l="1"/>
  <c r="B30" i="1"/>
  <c r="C29" i="1"/>
  <c r="C28" i="1"/>
  <c r="C27" i="1"/>
  <c r="B27" i="1"/>
  <c r="F26" i="1"/>
  <c r="E24" i="1"/>
  <c r="D24" i="1"/>
  <c r="C23" i="1"/>
  <c r="G21" i="1"/>
  <c r="F21" i="1"/>
  <c r="C21" i="1"/>
  <c r="C17" i="1"/>
  <c r="C16" i="1"/>
  <c r="G9" i="1"/>
  <c r="E9" i="1"/>
  <c r="D9" i="1"/>
  <c r="C8" i="1"/>
  <c r="H5" i="1"/>
  <c r="A1" i="1"/>
  <c r="C24" i="1" l="1"/>
  <c r="C26" i="1" s="1"/>
  <c r="G22" i="1"/>
  <c r="C22" i="1"/>
  <c r="F8" i="1"/>
  <c r="F24" i="1" l="1"/>
  <c r="G8" i="1" s="1"/>
  <c r="G24" i="1" s="1"/>
  <c r="G26" i="1" s="1"/>
  <c r="F15" i="1"/>
  <c r="F9" i="1" s="1"/>
  <c r="F22" i="1"/>
</calcChain>
</file>

<file path=xl/sharedStrings.xml><?xml version="1.0" encoding="utf-8"?>
<sst xmlns="http://schemas.openxmlformats.org/spreadsheetml/2006/main" count="46" uniqueCount="41">
  <si>
    <t>Таблица № П1.4.</t>
  </si>
  <si>
    <t xml:space="preserve">Баланс электрической энергии по сетям ВН, СН1, СН11 и НН                                                                                 </t>
  </si>
  <si>
    <t/>
  </si>
  <si>
    <t>млн.кВтч.</t>
  </si>
  <si>
    <t>п.п.</t>
  </si>
  <si>
    <t>Показатели</t>
  </si>
  <si>
    <t>Базовый период</t>
  </si>
  <si>
    <t>Всего</t>
  </si>
  <si>
    <t>ВН</t>
  </si>
  <si>
    <t>СН1</t>
  </si>
  <si>
    <t>СН11</t>
  </si>
  <si>
    <t>НН</t>
  </si>
  <si>
    <t>1.</t>
  </si>
  <si>
    <t xml:space="preserve">Поступление эл.энергии в сеть , ВСЕГО </t>
  </si>
  <si>
    <t>1.1.</t>
  </si>
  <si>
    <t>из смежной сети, всего</t>
  </si>
  <si>
    <t>в том числе из сети</t>
  </si>
  <si>
    <t xml:space="preserve">ВН  </t>
  </si>
  <si>
    <t>СН1 от сетей МРСК Сибири, в том числе:</t>
  </si>
  <si>
    <t>ДНД "Автодорожник"</t>
  </si>
  <si>
    <t>СН2</t>
  </si>
  <si>
    <t>1.2.</t>
  </si>
  <si>
    <t>от электростанций ПЭ (ЭСО)</t>
  </si>
  <si>
    <t>1.3.</t>
  </si>
  <si>
    <t>от других поставщиков (в т.ч. с оптового рынка)</t>
  </si>
  <si>
    <t>1.4.</t>
  </si>
  <si>
    <t>Расход электроэнергии на производственные и хозяйственные нужды</t>
  </si>
  <si>
    <t>2.</t>
  </si>
  <si>
    <t xml:space="preserve">Потери электроэнергии в сети </t>
  </si>
  <si>
    <t>то же в % (п.1.1/п.1.3)</t>
  </si>
  <si>
    <t>4.</t>
  </si>
  <si>
    <t xml:space="preserve">Полезный отпуск из сети </t>
  </si>
  <si>
    <t>Полезный отпуск сетевой всего , в том числе</t>
  </si>
  <si>
    <t>4.1.</t>
  </si>
  <si>
    <t>Собственным Потребителям Теплоприбор-Комплект</t>
  </si>
  <si>
    <t>на генераторном напряжении</t>
  </si>
  <si>
    <t>4.2.</t>
  </si>
  <si>
    <t>потребителям оптового рынка</t>
  </si>
  <si>
    <t>4.3.</t>
  </si>
  <si>
    <t>Сальдо переток  в другие организации  (ОАО "Улан-УдэЭнерго")</t>
  </si>
  <si>
    <r>
      <t xml:space="preserve"> Норматив технологических потерь электрической энергии при ее передаче по сетям  сетевой организации АО "Энерготехномаш"   на 2022 год -  9,79</t>
    </r>
    <r>
      <rPr>
        <b/>
        <sz val="12"/>
        <rFont val="Times New Roman Cyr"/>
        <charset val="204"/>
      </rPr>
      <t>%</t>
    </r>
    <r>
      <rPr>
        <sz val="10"/>
        <rFont val="Times New Roman Cyr"/>
        <charset val="204"/>
      </rPr>
      <t>, на уровне нормативных, утвержденных приказом РСТ РБ от 25.12.2019 №1/29 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</si>
</sst>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_р_._-;\-* #,##0_р_._-;_-* &quot;-&quot;_р_._-;_-@_-"/>
    <numFmt numFmtId="43" formatCode="_-* #,##0.00_р_._-;\-* #,##0.00_р_._-;_-* &quot;-&quot;??_р_._-;_-@_-"/>
    <numFmt numFmtId="164" formatCode="#,##0.000"/>
    <numFmt numFmtId="165" formatCode="#,##0.0000"/>
    <numFmt numFmtId="166" formatCode="#,##0.0"/>
    <numFmt numFmtId="169" formatCode="0.000%"/>
    <numFmt numFmtId="172" formatCode="_-* #,##0_$_-;\-* #,##0_$_-;_-* &quot;-&quot;_$_-;_-@_-"/>
    <numFmt numFmtId="173" formatCode="_-* #,##0.00_$_-;\-* #,##0.00_$_-;_-* &quot;-&quot;??_$_-;_-@_-"/>
    <numFmt numFmtId="174" formatCode="&quot;$&quot;#,##0_);[Red]\(&quot;$&quot;#,##0\)"/>
    <numFmt numFmtId="175" formatCode="_-* #,##0.00&quot;$&quot;_-;\-* #,##0.00&quot;$&quot;_-;_-* &quot;-&quot;??&quot;$&quot;_-;_-@_-"/>
    <numFmt numFmtId="176" formatCode="General_)"/>
  </numFmts>
  <fonts count="38">
    <font>
      <sz val="10"/>
      <name val="Arial Cyr"/>
      <charset val="204"/>
    </font>
    <font>
      <sz val="10"/>
      <name val="Times New Roman Cyr"/>
    </font>
    <font>
      <sz val="10"/>
      <name val="Times New Roman Cyr"/>
      <family val="1"/>
      <charset val="204"/>
    </font>
    <font>
      <sz val="10"/>
      <name val="Times New Roman Cyr"/>
      <charset val="204"/>
    </font>
    <font>
      <sz val="10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 Cyr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 Cyr"/>
      <charset val="204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sz val="12"/>
      <name val="Arial Cyr"/>
      <charset val="204"/>
    </font>
    <font>
      <sz val="10"/>
      <color indexed="9"/>
      <name val="Times New Roman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8"/>
      <name val="Optima"/>
      <family val="2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NTHarmonica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5">
    <xf numFmtId="0" fontId="0" fillId="0" borderId="0"/>
    <xf numFmtId="9" fontId="4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0" fontId="21" fillId="0" borderId="0"/>
    <xf numFmtId="172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22" fillId="0" borderId="0" applyFont="0" applyFill="0" applyBorder="0" applyAlignment="0" applyProtection="0"/>
    <xf numFmtId="0" fontId="24" fillId="0" borderId="0"/>
    <xf numFmtId="0" fontId="25" fillId="0" borderId="0"/>
    <xf numFmtId="0" fontId="26" fillId="0" borderId="0" applyNumberFormat="0">
      <alignment horizontal="left"/>
    </xf>
    <xf numFmtId="176" fontId="27" fillId="0" borderId="26">
      <protection locked="0"/>
    </xf>
    <xf numFmtId="0" fontId="28" fillId="0" borderId="0" applyBorder="0">
      <alignment horizontal="center" vertical="center" wrapText="1"/>
    </xf>
    <xf numFmtId="0" fontId="29" fillId="0" borderId="15" applyBorder="0">
      <alignment horizontal="center" vertical="center" wrapText="1"/>
    </xf>
    <xf numFmtId="176" fontId="30" fillId="6" borderId="26"/>
    <xf numFmtId="4" fontId="31" fillId="4" borderId="9" applyBorder="0">
      <alignment horizontal="right"/>
    </xf>
    <xf numFmtId="0" fontId="32" fillId="0" borderId="0">
      <alignment horizontal="center" vertical="top" wrapText="1"/>
    </xf>
    <xf numFmtId="0" fontId="33" fillId="0" borderId="0">
      <alignment horizontal="center" vertical="center" wrapText="1"/>
    </xf>
    <xf numFmtId="0" fontId="34" fillId="7" borderId="0" applyFill="0">
      <alignment wrapText="1"/>
    </xf>
    <xf numFmtId="0" fontId="4" fillId="0" borderId="0"/>
    <xf numFmtId="0" fontId="4" fillId="0" borderId="0"/>
    <xf numFmtId="0" fontId="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" fillId="0" borderId="0"/>
    <xf numFmtId="0" fontId="4" fillId="0" borderId="0"/>
    <xf numFmtId="0" fontId="3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6" fillId="0" borderId="0"/>
    <xf numFmtId="49" fontId="34" fillId="0" borderId="0">
      <alignment horizontal="center"/>
    </xf>
    <xf numFmtId="49" fontId="34" fillId="0" borderId="0">
      <alignment horizontal="center"/>
    </xf>
    <xf numFmtId="49" fontId="34" fillId="0" borderId="0">
      <alignment horizontal="center"/>
    </xf>
    <xf numFmtId="41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31" fillId="7" borderId="0" applyBorder="0">
      <alignment horizontal="right"/>
    </xf>
    <xf numFmtId="4" fontId="31" fillId="7" borderId="0" applyFont="0" applyBorder="0">
      <alignment horizontal="right"/>
    </xf>
    <xf numFmtId="4" fontId="31" fillId="7" borderId="0" applyFont="0" applyBorder="0">
      <alignment horizontal="right"/>
    </xf>
    <xf numFmtId="4" fontId="31" fillId="7" borderId="0" applyFont="0" applyBorder="0">
      <alignment horizontal="right"/>
    </xf>
    <xf numFmtId="4" fontId="31" fillId="7" borderId="0" applyFont="0" applyBorder="0">
      <alignment horizontal="right"/>
    </xf>
    <xf numFmtId="4" fontId="31" fillId="7" borderId="0" applyFont="0" applyBorder="0">
      <alignment horizontal="right"/>
    </xf>
    <xf numFmtId="4" fontId="31" fillId="7" borderId="0" applyFont="0" applyBorder="0">
      <alignment horizontal="right"/>
    </xf>
    <xf numFmtId="4" fontId="31" fillId="5" borderId="3" applyBorder="0">
      <alignment horizontal="right"/>
    </xf>
    <xf numFmtId="4" fontId="31" fillId="7" borderId="3" applyBorder="0">
      <alignment horizontal="right"/>
    </xf>
    <xf numFmtId="4" fontId="31" fillId="7" borderId="3" applyBorder="0">
      <alignment horizontal="right"/>
    </xf>
    <xf numFmtId="4" fontId="31" fillId="7" borderId="3" applyBorder="0">
      <alignment horizontal="right"/>
    </xf>
    <xf numFmtId="4" fontId="31" fillId="7" borderId="3" applyBorder="0">
      <alignment horizontal="right"/>
    </xf>
    <xf numFmtId="4" fontId="31" fillId="7" borderId="3" applyBorder="0">
      <alignment horizontal="right"/>
    </xf>
    <xf numFmtId="4" fontId="31" fillId="7" borderId="3" applyBorder="0">
      <alignment horizontal="right"/>
    </xf>
    <xf numFmtId="4" fontId="31" fillId="5" borderId="5" applyBorder="0">
      <alignment horizontal="right"/>
    </xf>
    <xf numFmtId="0" fontId="4" fillId="8" borderId="27" applyNumberFormat="0" applyFont="0" applyAlignment="0" applyProtection="0"/>
  </cellStyleXfs>
  <cellXfs count="108">
    <xf numFmtId="0" fontId="0" fillId="0" borderId="0" xfId="0"/>
    <xf numFmtId="0" fontId="2" fillId="0" borderId="0" xfId="2" applyFont="1"/>
    <xf numFmtId="0" fontId="3" fillId="0" borderId="0" xfId="3"/>
    <xf numFmtId="0" fontId="2" fillId="0" borderId="0" xfId="4" applyNumberFormat="1" applyFont="1" applyFill="1" applyBorder="1" applyAlignment="1" applyProtection="1">
      <alignment vertical="top"/>
    </xf>
    <xf numFmtId="0" fontId="3" fillId="0" borderId="0" xfId="3" applyBorder="1"/>
    <xf numFmtId="0" fontId="2" fillId="0" borderId="0" xfId="4" applyNumberFormat="1" applyFont="1" applyFill="1" applyBorder="1" applyAlignment="1" applyProtection="1">
      <alignment horizontal="right" vertical="top"/>
    </xf>
    <xf numFmtId="0" fontId="2" fillId="0" borderId="0" xfId="4" applyNumberFormat="1" applyFont="1" applyFill="1" applyBorder="1" applyAlignment="1" applyProtection="1">
      <alignment vertical="top" wrapText="1"/>
    </xf>
    <xf numFmtId="0" fontId="5" fillId="0" borderId="0" xfId="4" applyNumberFormat="1" applyFont="1" applyFill="1" applyBorder="1" applyAlignment="1" applyProtection="1">
      <alignment horizontal="center" vertical="top" wrapText="1"/>
    </xf>
    <xf numFmtId="0" fontId="2" fillId="0" borderId="0" xfId="3" applyNumberFormat="1" applyFont="1" applyFill="1" applyBorder="1" applyAlignment="1" applyProtection="1">
      <alignment vertical="top"/>
    </xf>
    <xf numFmtId="0" fontId="2" fillId="0" borderId="0" xfId="3" applyNumberFormat="1" applyFont="1" applyFill="1" applyBorder="1" applyAlignment="1" applyProtection="1">
      <alignment vertical="top" wrapText="1"/>
    </xf>
    <xf numFmtId="0" fontId="2" fillId="0" borderId="0" xfId="3" applyNumberFormat="1" applyFont="1" applyFill="1" applyBorder="1" applyAlignment="1" applyProtection="1">
      <alignment horizontal="right" vertical="top"/>
    </xf>
    <xf numFmtId="0" fontId="2" fillId="0" borderId="1" xfId="3" applyNumberFormat="1" applyFont="1" applyFill="1" applyBorder="1" applyAlignment="1" applyProtection="1">
      <alignment horizontal="center" vertical="top"/>
    </xf>
    <xf numFmtId="0" fontId="2" fillId="0" borderId="2" xfId="3" applyNumberFormat="1" applyFont="1" applyFill="1" applyBorder="1" applyAlignment="1" applyProtection="1">
      <alignment horizontal="center" vertical="center" wrapText="1"/>
    </xf>
    <xf numFmtId="0" fontId="6" fillId="0" borderId="3" xfId="3" applyNumberFormat="1" applyFont="1" applyFill="1" applyBorder="1" applyAlignment="1" applyProtection="1">
      <alignment horizontal="center" vertical="center" wrapText="1"/>
    </xf>
    <xf numFmtId="0" fontId="6" fillId="0" borderId="4" xfId="3" applyNumberFormat="1" applyFont="1" applyFill="1" applyBorder="1" applyAlignment="1" applyProtection="1">
      <alignment horizontal="center" vertical="center" wrapText="1"/>
    </xf>
    <xf numFmtId="0" fontId="6" fillId="0" borderId="5" xfId="3" applyNumberFormat="1" applyFont="1" applyFill="1" applyBorder="1" applyAlignment="1" applyProtection="1">
      <alignment horizontal="center" vertical="center" wrapText="1"/>
    </xf>
    <xf numFmtId="0" fontId="2" fillId="0" borderId="6" xfId="3" applyNumberFormat="1" applyFont="1" applyFill="1" applyBorder="1" applyAlignment="1" applyProtection="1">
      <alignment horizontal="center" vertical="top"/>
    </xf>
    <xf numFmtId="0" fontId="2" fillId="0" borderId="7" xfId="3" applyNumberFormat="1" applyFont="1" applyFill="1" applyBorder="1" applyAlignment="1" applyProtection="1">
      <alignment horizontal="center" vertical="center" wrapText="1"/>
    </xf>
    <xf numFmtId="0" fontId="6" fillId="0" borderId="8" xfId="3" applyNumberFormat="1" applyFont="1" applyFill="1" applyBorder="1" applyAlignment="1" applyProtection="1">
      <alignment horizontal="center" vertical="center" wrapText="1"/>
    </xf>
    <xf numFmtId="0" fontId="6" fillId="0" borderId="9" xfId="3" applyNumberFormat="1" applyFont="1" applyFill="1" applyBorder="1" applyAlignment="1" applyProtection="1">
      <alignment horizontal="center" vertical="center" wrapText="1"/>
    </xf>
    <xf numFmtId="0" fontId="6" fillId="0" borderId="10" xfId="3" applyNumberFormat="1" applyFont="1" applyFill="1" applyBorder="1" applyAlignment="1" applyProtection="1">
      <alignment horizontal="center" vertical="center" wrapText="1"/>
    </xf>
    <xf numFmtId="0" fontId="7" fillId="0" borderId="9" xfId="3" applyNumberFormat="1" applyFont="1" applyFill="1" applyBorder="1" applyAlignment="1" applyProtection="1">
      <alignment horizontal="center" vertical="top"/>
    </xf>
    <xf numFmtId="0" fontId="7" fillId="0" borderId="11" xfId="3" applyNumberFormat="1" applyFont="1" applyFill="1" applyBorder="1" applyAlignment="1" applyProtection="1">
      <alignment horizontal="center" vertical="top" wrapText="1"/>
    </xf>
    <xf numFmtId="0" fontId="7" fillId="0" borderId="8" xfId="3" applyNumberFormat="1" applyFont="1" applyFill="1" applyBorder="1" applyAlignment="1" applyProtection="1">
      <alignment horizontal="center" vertical="top"/>
    </xf>
    <xf numFmtId="0" fontId="7" fillId="0" borderId="9" xfId="3" applyNumberFormat="1" applyFont="1" applyFill="1" applyBorder="1" applyAlignment="1" applyProtection="1">
      <alignment horizontal="center" vertical="top" wrapText="1"/>
    </xf>
    <xf numFmtId="0" fontId="7" fillId="0" borderId="10" xfId="3" applyNumberFormat="1" applyFont="1" applyFill="1" applyBorder="1" applyAlignment="1" applyProtection="1">
      <alignment horizontal="center" vertical="top"/>
    </xf>
    <xf numFmtId="0" fontId="7" fillId="0" borderId="8" xfId="3" applyNumberFormat="1" applyFont="1" applyFill="1" applyBorder="1" applyAlignment="1" applyProtection="1">
      <alignment horizontal="center" vertical="top" wrapText="1"/>
    </xf>
    <xf numFmtId="0" fontId="7" fillId="0" borderId="10" xfId="3" applyNumberFormat="1" applyFont="1" applyFill="1" applyBorder="1" applyAlignment="1" applyProtection="1">
      <alignment horizontal="center" vertical="top" wrapText="1"/>
    </xf>
    <xf numFmtId="0" fontId="7" fillId="0" borderId="0" xfId="3" applyFont="1"/>
    <xf numFmtId="0" fontId="7" fillId="0" borderId="9" xfId="3" applyFont="1" applyBorder="1" applyAlignment="1">
      <alignment horizontal="center" wrapText="1"/>
    </xf>
    <xf numFmtId="0" fontId="6" fillId="0" borderId="11" xfId="3" applyFont="1" applyBorder="1" applyAlignment="1">
      <alignment wrapText="1"/>
    </xf>
    <xf numFmtId="164" fontId="8" fillId="0" borderId="8" xfId="3" applyNumberFormat="1" applyFont="1" applyBorder="1" applyAlignment="1"/>
    <xf numFmtId="164" fontId="8" fillId="0" borderId="9" xfId="3" applyNumberFormat="1" applyFont="1" applyBorder="1" applyAlignment="1"/>
    <xf numFmtId="4" fontId="8" fillId="0" borderId="10" xfId="3" applyNumberFormat="1" applyFont="1" applyBorder="1" applyAlignment="1"/>
    <xf numFmtId="165" fontId="8" fillId="0" borderId="8" xfId="3" applyNumberFormat="1" applyFont="1" applyBorder="1" applyAlignment="1"/>
    <xf numFmtId="166" fontId="8" fillId="0" borderId="9" xfId="3" applyNumberFormat="1" applyFont="1" applyBorder="1" applyAlignment="1"/>
    <xf numFmtId="164" fontId="8" fillId="0" borderId="10" xfId="3" applyNumberFormat="1" applyFont="1" applyBorder="1" applyAlignment="1"/>
    <xf numFmtId="0" fontId="9" fillId="0" borderId="11" xfId="3" applyFont="1" applyBorder="1" applyAlignment="1">
      <alignment wrapText="1"/>
    </xf>
    <xf numFmtId="164" fontId="10" fillId="2" borderId="9" xfId="3" applyNumberFormat="1" applyFont="1" applyFill="1" applyBorder="1" applyAlignment="1"/>
    <xf numFmtId="164" fontId="11" fillId="3" borderId="9" xfId="3" applyNumberFormat="1" applyFont="1" applyFill="1" applyBorder="1"/>
    <xf numFmtId="0" fontId="3" fillId="0" borderId="9" xfId="3" applyBorder="1"/>
    <xf numFmtId="0" fontId="6" fillId="0" borderId="11" xfId="3" applyFont="1" applyBorder="1" applyAlignment="1">
      <alignment horizontal="justify" wrapText="1"/>
    </xf>
    <xf numFmtId="0" fontId="7" fillId="0" borderId="1" xfId="3" applyFont="1" applyBorder="1" applyAlignment="1">
      <alignment horizontal="center" wrapText="1"/>
    </xf>
    <xf numFmtId="0" fontId="6" fillId="0" borderId="2" xfId="3" applyFont="1" applyBorder="1" applyAlignment="1">
      <alignment wrapText="1"/>
    </xf>
    <xf numFmtId="164" fontId="8" fillId="0" borderId="12" xfId="3" applyNumberFormat="1" applyFont="1" applyBorder="1" applyAlignment="1"/>
    <xf numFmtId="164" fontId="8" fillId="0" borderId="1" xfId="3" applyNumberFormat="1" applyFont="1" applyBorder="1" applyAlignment="1"/>
    <xf numFmtId="164" fontId="8" fillId="0" borderId="13" xfId="3" applyNumberFormat="1" applyFont="1" applyBorder="1" applyAlignment="1"/>
    <xf numFmtId="164" fontId="8" fillId="0" borderId="2" xfId="3" applyNumberFormat="1" applyFont="1" applyBorder="1" applyAlignment="1"/>
    <xf numFmtId="0" fontId="7" fillId="0" borderId="3" xfId="3" applyFont="1" applyBorder="1" applyAlignment="1">
      <alignment horizontal="center" wrapText="1"/>
    </xf>
    <xf numFmtId="0" fontId="6" fillId="0" borderId="14" xfId="3" applyFont="1" applyBorder="1" applyAlignment="1">
      <alignment wrapText="1"/>
    </xf>
    <xf numFmtId="164" fontId="8" fillId="0" borderId="3" xfId="3" applyNumberFormat="1" applyFont="1" applyBorder="1" applyAlignment="1"/>
    <xf numFmtId="164" fontId="8" fillId="0" borderId="4" xfId="3" applyNumberFormat="1" applyFont="1" applyBorder="1" applyAlignment="1"/>
    <xf numFmtId="4" fontId="8" fillId="0" borderId="4" xfId="3" applyNumberFormat="1" applyFont="1" applyBorder="1" applyAlignment="1"/>
    <xf numFmtId="164" fontId="8" fillId="0" borderId="5" xfId="3" applyNumberFormat="1" applyFont="1" applyBorder="1" applyAlignment="1"/>
    <xf numFmtId="164" fontId="8" fillId="0" borderId="16" xfId="3" applyNumberFormat="1" applyFont="1" applyBorder="1" applyAlignment="1"/>
    <xf numFmtId="164" fontId="8" fillId="0" borderId="17" xfId="3" applyNumberFormat="1" applyFont="1" applyBorder="1" applyAlignment="1"/>
    <xf numFmtId="0" fontId="7" fillId="0" borderId="18" xfId="3" applyFont="1" applyBorder="1" applyAlignment="1">
      <alignment horizontal="center" wrapText="1"/>
    </xf>
    <xf numFmtId="0" fontId="6" fillId="0" borderId="19" xfId="3" applyFont="1" applyBorder="1" applyAlignment="1">
      <alignment wrapText="1"/>
    </xf>
    <xf numFmtId="10" fontId="8" fillId="0" borderId="20" xfId="1" applyNumberFormat="1" applyFont="1" applyBorder="1" applyAlignment="1"/>
    <xf numFmtId="10" fontId="8" fillId="0" borderId="21" xfId="1" applyNumberFormat="1" applyFont="1" applyBorder="1" applyAlignment="1"/>
    <xf numFmtId="169" fontId="8" fillId="0" borderId="22" xfId="1" applyNumberFormat="1" applyFont="1" applyBorder="1" applyAlignment="1"/>
    <xf numFmtId="10" fontId="8" fillId="0" borderId="23" xfId="1" applyNumberFormat="1" applyFont="1" applyBorder="1" applyAlignment="1"/>
    <xf numFmtId="10" fontId="8" fillId="0" borderId="19" xfId="1" applyNumberFormat="1" applyFont="1" applyBorder="1" applyAlignment="1"/>
    <xf numFmtId="0" fontId="7" fillId="0" borderId="6" xfId="3" applyFont="1" applyBorder="1" applyAlignment="1">
      <alignment horizontal="center" wrapText="1"/>
    </xf>
    <xf numFmtId="0" fontId="6" fillId="0" borderId="7" xfId="3" applyFont="1" applyBorder="1" applyAlignment="1">
      <alignment horizontal="justify" wrapText="1"/>
    </xf>
    <xf numFmtId="164" fontId="8" fillId="0" borderId="24" xfId="3" applyNumberFormat="1" applyFont="1" applyBorder="1" applyAlignment="1"/>
    <xf numFmtId="164" fontId="8" fillId="0" borderId="6" xfId="3" applyNumberFormat="1" applyFont="1" applyBorder="1" applyAlignment="1"/>
    <xf numFmtId="164" fontId="8" fillId="0" borderId="25" xfId="3" applyNumberFormat="1" applyFont="1" applyBorder="1" applyAlignment="1"/>
    <xf numFmtId="164" fontId="8" fillId="0" borderId="9" xfId="3" applyNumberFormat="1" applyFont="1" applyFill="1" applyBorder="1" applyAlignment="1"/>
    <xf numFmtId="164" fontId="8" fillId="0" borderId="10" xfId="3" applyNumberFormat="1" applyFont="1" applyFill="1" applyBorder="1" applyAlignment="1"/>
    <xf numFmtId="164" fontId="8" fillId="0" borderId="8" xfId="3" applyNumberFormat="1" applyFont="1" applyFill="1" applyBorder="1" applyAlignment="1"/>
    <xf numFmtId="0" fontId="7" fillId="4" borderId="9" xfId="3" applyFont="1" applyFill="1" applyBorder="1" applyAlignment="1">
      <alignment horizontal="center" wrapText="1"/>
    </xf>
    <xf numFmtId="0" fontId="9" fillId="4" borderId="11" xfId="3" applyFont="1" applyFill="1" applyBorder="1" applyAlignment="1">
      <alignment wrapText="1"/>
    </xf>
    <xf numFmtId="164" fontId="8" fillId="4" borderId="8" xfId="3" applyNumberFormat="1" applyFont="1" applyFill="1" applyBorder="1" applyAlignment="1"/>
    <xf numFmtId="164" fontId="8" fillId="4" borderId="9" xfId="3" applyNumberFormat="1" applyFont="1" applyFill="1" applyBorder="1" applyAlignment="1"/>
    <xf numFmtId="164" fontId="8" fillId="4" borderId="10" xfId="3" applyNumberFormat="1" applyFont="1" applyFill="1" applyBorder="1" applyAlignment="1"/>
    <xf numFmtId="164" fontId="10" fillId="4" borderId="9" xfId="3" applyNumberFormat="1" applyFont="1" applyFill="1" applyBorder="1" applyAlignment="1"/>
    <xf numFmtId="164" fontId="10" fillId="4" borderId="8" xfId="3" applyNumberFormat="1" applyFont="1" applyFill="1" applyBorder="1" applyAlignment="1"/>
    <xf numFmtId="0" fontId="12" fillId="0" borderId="11" xfId="3" applyFont="1" applyBorder="1" applyAlignment="1">
      <alignment wrapText="1"/>
    </xf>
    <xf numFmtId="164" fontId="13" fillId="0" borderId="8" xfId="3" applyNumberFormat="1" applyFont="1" applyBorder="1" applyAlignment="1"/>
    <xf numFmtId="164" fontId="13" fillId="0" borderId="9" xfId="3" applyNumberFormat="1" applyFont="1" applyBorder="1" applyAlignment="1"/>
    <xf numFmtId="4" fontId="13" fillId="0" borderId="9" xfId="3" applyNumberFormat="1" applyFont="1" applyBorder="1" applyAlignment="1"/>
    <xf numFmtId="164" fontId="13" fillId="0" borderId="10" xfId="3" applyNumberFormat="1" applyFont="1" applyBorder="1" applyAlignment="1"/>
    <xf numFmtId="164" fontId="14" fillId="0" borderId="8" xfId="3" applyNumberFormat="1" applyFont="1" applyBorder="1" applyAlignment="1"/>
    <xf numFmtId="4" fontId="14" fillId="0" borderId="9" xfId="3" applyNumberFormat="1" applyFont="1" applyBorder="1" applyAlignment="1"/>
    <xf numFmtId="164" fontId="14" fillId="0" borderId="9" xfId="3" applyNumberFormat="1" applyFont="1" applyBorder="1" applyAlignment="1"/>
    <xf numFmtId="0" fontId="7" fillId="5" borderId="9" xfId="3" applyFont="1" applyFill="1" applyBorder="1" applyAlignment="1">
      <alignment horizontal="center" wrapText="1"/>
    </xf>
    <xf numFmtId="0" fontId="6" fillId="5" borderId="11" xfId="3" applyFont="1" applyFill="1" applyBorder="1" applyAlignment="1">
      <alignment wrapText="1"/>
    </xf>
    <xf numFmtId="164" fontId="8" fillId="5" borderId="8" xfId="3" applyNumberFormat="1" applyFont="1" applyFill="1" applyBorder="1" applyAlignment="1"/>
    <xf numFmtId="164" fontId="8" fillId="5" borderId="9" xfId="3" applyNumberFormat="1" applyFont="1" applyFill="1" applyBorder="1" applyAlignment="1"/>
    <xf numFmtId="164" fontId="8" fillId="5" borderId="10" xfId="3" applyNumberFormat="1" applyFont="1" applyFill="1" applyBorder="1" applyAlignment="1"/>
    <xf numFmtId="164" fontId="10" fillId="5" borderId="8" xfId="3" applyNumberFormat="1" applyFont="1" applyFill="1" applyBorder="1" applyAlignment="1"/>
    <xf numFmtId="0" fontId="15" fillId="0" borderId="11" xfId="3" applyFont="1" applyBorder="1" applyAlignment="1">
      <alignment wrapText="1"/>
    </xf>
    <xf numFmtId="0" fontId="7" fillId="2" borderId="9" xfId="3" applyFont="1" applyFill="1" applyBorder="1" applyAlignment="1">
      <alignment horizontal="center" wrapText="1"/>
    </xf>
    <xf numFmtId="0" fontId="6" fillId="2" borderId="9" xfId="0" applyNumberFormat="1" applyFont="1" applyFill="1" applyBorder="1" applyAlignment="1" applyProtection="1">
      <alignment wrapText="1"/>
    </xf>
    <xf numFmtId="164" fontId="8" fillId="2" borderId="20" xfId="3" applyNumberFormat="1" applyFont="1" applyFill="1" applyBorder="1" applyAlignment="1"/>
    <xf numFmtId="164" fontId="8" fillId="2" borderId="21" xfId="3" applyNumberFormat="1" applyFont="1" applyFill="1" applyBorder="1" applyAlignment="1"/>
    <xf numFmtId="164" fontId="8" fillId="2" borderId="22" xfId="3" applyNumberFormat="1" applyFont="1" applyFill="1" applyBorder="1" applyAlignment="1"/>
    <xf numFmtId="164" fontId="16" fillId="2" borderId="21" xfId="3" applyNumberFormat="1" applyFont="1" applyFill="1" applyBorder="1" applyAlignment="1"/>
    <xf numFmtId="164" fontId="16" fillId="2" borderId="20" xfId="3" applyNumberFormat="1" applyFont="1" applyFill="1" applyBorder="1" applyAlignment="1"/>
    <xf numFmtId="0" fontId="3" fillId="0" borderId="0" xfId="3" applyFont="1" applyBorder="1" applyAlignment="1">
      <alignment wrapText="1"/>
    </xf>
    <xf numFmtId="0" fontId="0" fillId="0" borderId="0" xfId="0" applyAlignment="1">
      <alignment wrapText="1"/>
    </xf>
    <xf numFmtId="0" fontId="18" fillId="0" borderId="0" xfId="3" applyFont="1" applyAlignment="1">
      <alignment wrapText="1"/>
    </xf>
    <xf numFmtId="0" fontId="19" fillId="0" borderId="0" xfId="0" applyFont="1" applyAlignment="1">
      <alignment wrapText="1"/>
    </xf>
    <xf numFmtId="0" fontId="20" fillId="0" borderId="0" xfId="3" applyFont="1" applyAlignment="1">
      <alignment wrapText="1"/>
    </xf>
    <xf numFmtId="0" fontId="20" fillId="0" borderId="0" xfId="3" applyFont="1"/>
    <xf numFmtId="0" fontId="3" fillId="0" borderId="0" xfId="3" applyAlignment="1">
      <alignment wrapText="1"/>
    </xf>
    <xf numFmtId="164" fontId="8" fillId="0" borderId="15" xfId="3" applyNumberFormat="1" applyFont="1" applyBorder="1" applyAlignment="1"/>
  </cellXfs>
  <cellStyles count="75">
    <cellStyle name="?" xfId="5"/>
    <cellStyle name="Comma [0]_laroux" xfId="6"/>
    <cellStyle name="Comma_laroux" xfId="7"/>
    <cellStyle name="Currency [0]" xfId="8"/>
    <cellStyle name="Currency_laroux" xfId="9"/>
    <cellStyle name="Normal_ASUS" xfId="10"/>
    <cellStyle name="Normal1" xfId="11"/>
    <cellStyle name="Price_Body" xfId="12"/>
    <cellStyle name="Беззащитный" xfId="13"/>
    <cellStyle name="Заголовок" xfId="14"/>
    <cellStyle name="ЗаголовокСтолбца" xfId="15"/>
    <cellStyle name="Защитный" xfId="16"/>
    <cellStyle name="Значение" xfId="17"/>
    <cellStyle name="Мой заголовок" xfId="18"/>
    <cellStyle name="Мой заголовок листа" xfId="19"/>
    <cellStyle name="Мои наименования показателей" xfId="20"/>
    <cellStyle name="Обычный" xfId="0" builtinId="0"/>
    <cellStyle name="Обычный 10" xfId="21"/>
    <cellStyle name="Обычный 10 2" xfId="22"/>
    <cellStyle name="Обычный 2" xfId="23"/>
    <cellStyle name="Обычный 2 2" xfId="24"/>
    <cellStyle name="Обычный 2 3" xfId="25"/>
    <cellStyle name="Обычный 2 4" xfId="26"/>
    <cellStyle name="Обычный 2 5" xfId="27"/>
    <cellStyle name="Обычный 2 6" xfId="28"/>
    <cellStyle name="Обычный 2 7" xfId="29"/>
    <cellStyle name="Обычный 2 8" xfId="30"/>
    <cellStyle name="Обычный 2_Разбивка мощности по уровням напряжения на новые тарифы (по протоколам)" xfId="31"/>
    <cellStyle name="Обычный 3" xfId="32"/>
    <cellStyle name="Обычный 3 2" xfId="33"/>
    <cellStyle name="Обычный 3 3" xfId="34"/>
    <cellStyle name="Обычный 3 4" xfId="35"/>
    <cellStyle name="Обычный 3 5" xfId="36"/>
    <cellStyle name="Обычный 3 6" xfId="37"/>
    <cellStyle name="Обычный 3 7" xfId="38"/>
    <cellStyle name="Обычный 4" xfId="39"/>
    <cellStyle name="Обычный 5" xfId="40"/>
    <cellStyle name="Обычный 6" xfId="41"/>
    <cellStyle name="Обычный 7" xfId="42"/>
    <cellStyle name="Обычный 8" xfId="43"/>
    <cellStyle name="Обычный_methodics230802-pril1-3" xfId="3"/>
    <cellStyle name="Обычный_Tarif_2002 год" xfId="2"/>
    <cellStyle name="Обычный_Книга1" xfId="4"/>
    <cellStyle name="Процентный" xfId="1" builtinId="5"/>
    <cellStyle name="Процентный 2" xfId="44"/>
    <cellStyle name="Процентный 3" xfId="45"/>
    <cellStyle name="Стиль 1" xfId="46"/>
    <cellStyle name="Текстовый" xfId="47"/>
    <cellStyle name="Текстовый 2" xfId="48"/>
    <cellStyle name="Текстовый 3" xfId="49"/>
    <cellStyle name="Тысячи [0]_3Com" xfId="50"/>
    <cellStyle name="Тысячи_3Com" xfId="51"/>
    <cellStyle name="Финансовый 2" xfId="52"/>
    <cellStyle name="Финансовый 2 2" xfId="53"/>
    <cellStyle name="Финансовый 2 3" xfId="54"/>
    <cellStyle name="Финансовый 2 4" xfId="55"/>
    <cellStyle name="Финансовый 2 5" xfId="56"/>
    <cellStyle name="Финансовый 2 6" xfId="57"/>
    <cellStyle name="Финансовый 2 7" xfId="58"/>
    <cellStyle name="Формула" xfId="59"/>
    <cellStyle name="Формула 2" xfId="60"/>
    <cellStyle name="Формула 3" xfId="61"/>
    <cellStyle name="Формула 4" xfId="62"/>
    <cellStyle name="Формула 5" xfId="63"/>
    <cellStyle name="Формула 6" xfId="64"/>
    <cellStyle name="Формула 7" xfId="65"/>
    <cellStyle name="ФормулаВБ" xfId="66"/>
    <cellStyle name="ФормулаВБ 2" xfId="67"/>
    <cellStyle name="ФормулаВБ 3" xfId="68"/>
    <cellStyle name="ФормулаВБ 4" xfId="69"/>
    <cellStyle name="ФормулаВБ 5" xfId="70"/>
    <cellStyle name="ФормулаВБ 6" xfId="71"/>
    <cellStyle name="ФормулаВБ 7" xfId="72"/>
    <cellStyle name="ФормулаНаКонтроль" xfId="73"/>
    <cellStyle name="㼿㼿?" xfId="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2/&#1056;&#1040;&#1041;&#1054;&#1058;&#1040;/2022%20&#1075;&#1086;&#1076;/+++&#1069;&#1069;/+&#1041;&#1072;&#1083;&#1072;&#1085;&#1089;&#1099;%20&#1058;&#1057;&#1054;%202022/&#1050;&#1086;&#1088;&#1088;&#1077;&#1082;&#1090;&#1080;&#1088;&#1086;&#1074;&#1082;&#1072;%20&#1090;&#1072;&#1088;&#1080;&#1092;&#1086;&#1074;%20&#1074;%20&#1103;&#1085;&#1074;&#1072;&#1088;&#1077;/&#1058;&#1072;&#1088;&#1080;&#1092;%20&#1040;&#1054;%20&#1069;&#1085;&#1077;&#1088;&#1075;&#1086;&#1090;&#1077;&#1093;&#1085;&#1086;&#1084;&#1072;&#1096;%20%20%20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8;&#1088;&#1072;/2018%20&#1075;&#1086;&#1076;/&#1096;&#1072;&#1073;&#1083;&#1086;&#1085;%20&#1055;&#1054;&#1058;&#1045;&#1056;&#1048;2018/EE.LOSS.CALC(v1.0)&#1069;&#1053;&#1045;&#1056;&#1043;&#1054;&#1055;&#1056;&#1054;&#1060;&#1048;&#1051;&#106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1"/>
      <sheetName val="Лист2"/>
      <sheetName val="Лист3(887)"/>
      <sheetName val="УЕ"/>
      <sheetName val="Лист4.1факт 2019"/>
      <sheetName val="Лист4.1(2019)"/>
      <sheetName val="Лист4.1факт 2020"/>
      <sheetName val="Лист4.1(2020) "/>
      <sheetName val="Лист4.1(2021) "/>
      <sheetName val="Лист4.1(2022)"/>
      <sheetName val="АНАЛИЗ ЭТМ"/>
      <sheetName val="Лист5"/>
      <sheetName val="объёмники"/>
      <sheetName val="Лист6"/>
      <sheetName val="НВВ"/>
      <sheetName val="потери"/>
      <sheetName val="ЭТМ "/>
      <sheetName val="ЭТМ (2)"/>
      <sheetName val="Лист8"/>
      <sheetName val="П2.1"/>
      <sheetName val="П2.2"/>
      <sheetName val=" АНАЛИЗмощность"/>
    </sheetNames>
    <sheetDataSet>
      <sheetData sheetId="0">
        <row r="1">
          <cell r="B1" t="str">
            <v>АО"Энерготехномаш"  2022г.</v>
          </cell>
        </row>
      </sheetData>
      <sheetData sheetId="1"/>
      <sheetData sheetId="2"/>
      <sheetData sheetId="3"/>
      <sheetData sheetId="4"/>
      <sheetData sheetId="5"/>
      <sheetData sheetId="6">
        <row r="30">
          <cell r="B30" t="str">
            <v xml:space="preserve">в том числе Население </v>
          </cell>
        </row>
      </sheetData>
      <sheetData sheetId="7"/>
      <sheetData sheetId="8"/>
      <sheetData sheetId="9"/>
      <sheetData sheetId="10"/>
      <sheetData sheetId="11">
        <row r="27">
          <cell r="B27" t="str">
            <v>потребителям, ОАО "Читаэнергосбыт"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Приказ МЭ от 30.09.2014 № 674"/>
      <sheetName val="Расчет"/>
      <sheetName val="Комментарии"/>
      <sheetName val="Проверка"/>
      <sheetName val="AllSheetsInThisWorkbook"/>
      <sheetName val="TEHSHEET"/>
      <sheetName val="et_union"/>
      <sheetName val="REESTR_ORG"/>
      <sheetName val="modHyp"/>
      <sheetName val="modList00"/>
      <sheetName val="modList01"/>
      <sheetName val="modCheck"/>
      <sheetName val="modReestr"/>
      <sheetName val="modfrmReestr"/>
      <sheetName val="modUpdTemplMain"/>
      <sheetName val="modfrmCheckUpdates"/>
      <sheetName val="modHTTP"/>
    </sheetNames>
    <sheetDataSet>
      <sheetData sheetId="0" refreshError="1"/>
      <sheetData sheetId="1" refreshError="1"/>
      <sheetData sheetId="2" refreshError="1">
        <row r="10">
          <cell r="F10">
            <v>2018</v>
          </cell>
        </row>
        <row r="17">
          <cell r="F17">
            <v>2017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36"/>
  <sheetViews>
    <sheetView tabSelected="1" view="pageBreakPreview" topLeftCell="A13" zoomScale="90" zoomScaleNormal="100" zoomScaleSheetLayoutView="90" workbookViewId="0">
      <selection activeCell="O33" sqref="O33"/>
    </sheetView>
  </sheetViews>
  <sheetFormatPr defaultRowHeight="12.75"/>
  <cols>
    <col min="1" max="1" width="4.7109375" style="2" customWidth="1"/>
    <col min="2" max="2" width="41.5703125" style="106" customWidth="1"/>
    <col min="3" max="4" width="10.85546875" style="2" hidden="1" customWidth="1"/>
    <col min="5" max="5" width="9.42578125" style="2" hidden="1" customWidth="1"/>
    <col min="6" max="6" width="8.85546875" style="2" hidden="1" customWidth="1"/>
    <col min="7" max="7" width="11.85546875" style="2" hidden="1" customWidth="1"/>
    <col min="8" max="8" width="9.7109375" style="2" customWidth="1"/>
    <col min="9" max="9" width="12.140625" style="2" customWidth="1"/>
    <col min="10" max="10" width="11.28515625" style="2" customWidth="1"/>
    <col min="11" max="11" width="10.5703125" style="2" customWidth="1"/>
    <col min="12" max="12" width="9.42578125" style="2" customWidth="1"/>
    <col min="13" max="16384" width="9.140625" style="2"/>
  </cols>
  <sheetData>
    <row r="1" spans="1:12">
      <c r="A1" s="1" t="str">
        <f>'[1]Лист 1'!B1</f>
        <v>АО"Энерготехномаш"  2022г.</v>
      </c>
      <c r="B1" s="1"/>
      <c r="F1" s="3"/>
      <c r="G1" s="3"/>
      <c r="I1" s="4"/>
      <c r="J1" s="4"/>
      <c r="K1" s="5" t="s">
        <v>0</v>
      </c>
    </row>
    <row r="2" spans="1:12">
      <c r="A2" s="3"/>
      <c r="B2" s="6"/>
      <c r="C2" s="3"/>
      <c r="D2" s="3"/>
      <c r="E2" s="3"/>
      <c r="F2" s="3"/>
      <c r="G2" s="3"/>
      <c r="H2" s="5"/>
      <c r="I2" s="4"/>
      <c r="J2" s="4"/>
      <c r="K2" s="4"/>
    </row>
    <row r="3" spans="1:12" ht="37.5" customHeight="1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13.5" thickBot="1">
      <c r="A4" s="8" t="s">
        <v>2</v>
      </c>
      <c r="B4" s="9"/>
      <c r="C4" s="8"/>
      <c r="D4" s="8"/>
      <c r="E4" s="8"/>
      <c r="F4" s="8"/>
      <c r="G4" s="8"/>
      <c r="I4" s="4"/>
      <c r="J4" s="4"/>
      <c r="K4" s="10" t="s">
        <v>3</v>
      </c>
    </row>
    <row r="5" spans="1:12" ht="12.75" customHeight="1">
      <c r="A5" s="11" t="s">
        <v>4</v>
      </c>
      <c r="B5" s="12" t="s">
        <v>5</v>
      </c>
      <c r="C5" s="13" t="s">
        <v>6</v>
      </c>
      <c r="D5" s="14"/>
      <c r="E5" s="14"/>
      <c r="F5" s="14"/>
      <c r="G5" s="15"/>
      <c r="H5" s="13" t="str">
        <f>'[1]Лист 1'!B1</f>
        <v>АО"Энерготехномаш"  2022г.</v>
      </c>
      <c r="I5" s="14"/>
      <c r="J5" s="14"/>
      <c r="K5" s="14"/>
      <c r="L5" s="15"/>
    </row>
    <row r="6" spans="1:12">
      <c r="A6" s="16"/>
      <c r="B6" s="17"/>
      <c r="C6" s="18" t="s">
        <v>7</v>
      </c>
      <c r="D6" s="19" t="s">
        <v>8</v>
      </c>
      <c r="E6" s="19" t="s">
        <v>9</v>
      </c>
      <c r="F6" s="19" t="s">
        <v>10</v>
      </c>
      <c r="G6" s="20" t="s">
        <v>11</v>
      </c>
      <c r="H6" s="18" t="s">
        <v>7</v>
      </c>
      <c r="I6" s="19" t="s">
        <v>8</v>
      </c>
      <c r="J6" s="19" t="s">
        <v>9</v>
      </c>
      <c r="K6" s="19" t="s">
        <v>10</v>
      </c>
      <c r="L6" s="20" t="s">
        <v>11</v>
      </c>
    </row>
    <row r="7" spans="1:12" s="28" customFormat="1" ht="12">
      <c r="A7" s="21">
        <v>1</v>
      </c>
      <c r="B7" s="22">
        <v>2</v>
      </c>
      <c r="C7" s="23">
        <v>3</v>
      </c>
      <c r="D7" s="24">
        <v>4</v>
      </c>
      <c r="E7" s="21">
        <v>5</v>
      </c>
      <c r="F7" s="24">
        <v>6</v>
      </c>
      <c r="G7" s="25">
        <v>7</v>
      </c>
      <c r="H7" s="26">
        <v>8</v>
      </c>
      <c r="I7" s="21">
        <v>9</v>
      </c>
      <c r="J7" s="24">
        <v>10</v>
      </c>
      <c r="K7" s="21">
        <v>11</v>
      </c>
      <c r="L7" s="27">
        <v>12</v>
      </c>
    </row>
    <row r="8" spans="1:12" ht="15">
      <c r="A8" s="29" t="s">
        <v>12</v>
      </c>
      <c r="B8" s="30" t="s">
        <v>13</v>
      </c>
      <c r="C8" s="31">
        <f>[1]Лист2!C37</f>
        <v>0</v>
      </c>
      <c r="D8" s="32">
        <v>0</v>
      </c>
      <c r="E8" s="32">
        <v>0</v>
      </c>
      <c r="F8" s="32">
        <f>C8</f>
        <v>0</v>
      </c>
      <c r="G8" s="33" t="e">
        <f>F24-F26</f>
        <v>#REF!</v>
      </c>
      <c r="H8" s="31">
        <v>66.31978228502139</v>
      </c>
      <c r="I8" s="32">
        <v>0</v>
      </c>
      <c r="J8" s="32">
        <v>65.66444035167099</v>
      </c>
      <c r="K8" s="32">
        <v>62.859036842306672</v>
      </c>
      <c r="L8" s="32">
        <v>1.0236914022944319</v>
      </c>
    </row>
    <row r="9" spans="1:12" ht="15">
      <c r="A9" s="29" t="s">
        <v>14</v>
      </c>
      <c r="B9" s="30" t="s">
        <v>15</v>
      </c>
      <c r="C9" s="31"/>
      <c r="D9" s="32">
        <f>SUM(D11:D15)</f>
        <v>0</v>
      </c>
      <c r="E9" s="32">
        <f>SUM(E11:E15)</f>
        <v>0</v>
      </c>
      <c r="F9" s="35">
        <f>SUM(F11:F15)</f>
        <v>0</v>
      </c>
      <c r="G9" s="36">
        <f>SUM(G11:G15)</f>
        <v>0</v>
      </c>
      <c r="H9" s="31"/>
      <c r="I9" s="32">
        <v>0</v>
      </c>
      <c r="J9" s="32">
        <v>0</v>
      </c>
      <c r="K9" s="32">
        <v>62.859036842306672</v>
      </c>
      <c r="L9" s="36">
        <v>1.0236914022944319</v>
      </c>
    </row>
    <row r="10" spans="1:12" ht="15">
      <c r="A10" s="29"/>
      <c r="B10" s="30" t="s">
        <v>16</v>
      </c>
      <c r="C10" s="31"/>
      <c r="D10" s="32"/>
      <c r="E10" s="32"/>
      <c r="F10" s="32"/>
      <c r="G10" s="36"/>
      <c r="H10" s="31"/>
      <c r="I10" s="32"/>
      <c r="J10" s="32"/>
      <c r="K10" s="32"/>
      <c r="L10" s="36"/>
    </row>
    <row r="11" spans="1:12" ht="15">
      <c r="A11" s="29"/>
      <c r="B11" s="30" t="s">
        <v>17</v>
      </c>
      <c r="C11" s="31"/>
      <c r="D11" s="32">
        <v>0</v>
      </c>
      <c r="E11" s="32">
        <v>0</v>
      </c>
      <c r="F11" s="32">
        <v>0</v>
      </c>
      <c r="G11" s="36"/>
      <c r="H11" s="31"/>
      <c r="I11" s="32">
        <v>0</v>
      </c>
      <c r="J11" s="32">
        <v>0</v>
      </c>
      <c r="K11" s="32">
        <v>0</v>
      </c>
      <c r="L11" s="36"/>
    </row>
    <row r="12" spans="1:12" ht="15">
      <c r="A12" s="29"/>
      <c r="B12" s="37" t="s">
        <v>18</v>
      </c>
      <c r="C12" s="31"/>
      <c r="D12" s="32"/>
      <c r="E12" s="32"/>
      <c r="F12" s="35">
        <v>0</v>
      </c>
      <c r="G12" s="36"/>
      <c r="H12" s="31"/>
      <c r="I12" s="32"/>
      <c r="J12" s="38">
        <v>65.66444035167099</v>
      </c>
      <c r="K12" s="32">
        <v>0</v>
      </c>
      <c r="L12" s="36"/>
    </row>
    <row r="13" spans="1:12" ht="15">
      <c r="A13" s="29"/>
      <c r="B13" s="30" t="s">
        <v>19</v>
      </c>
      <c r="C13" s="31"/>
      <c r="D13" s="32"/>
      <c r="E13" s="32"/>
      <c r="F13" s="35"/>
      <c r="G13" s="36"/>
      <c r="H13" s="31"/>
      <c r="I13" s="32"/>
      <c r="J13" s="32"/>
      <c r="K13" s="39">
        <v>0.65534193335039981</v>
      </c>
      <c r="L13" s="36"/>
    </row>
    <row r="14" spans="1:12" ht="15">
      <c r="A14" s="29"/>
      <c r="B14" s="30"/>
      <c r="C14" s="31"/>
      <c r="D14" s="32"/>
      <c r="E14" s="32"/>
      <c r="F14" s="35"/>
      <c r="G14" s="36"/>
      <c r="H14" s="31"/>
      <c r="I14" s="32"/>
      <c r="J14" s="32"/>
      <c r="K14" s="40">
        <v>0</v>
      </c>
      <c r="L14" s="36"/>
    </row>
    <row r="15" spans="1:12" ht="15">
      <c r="A15" s="29"/>
      <c r="B15" s="30" t="s">
        <v>20</v>
      </c>
      <c r="C15" s="31"/>
      <c r="D15" s="32"/>
      <c r="E15" s="32"/>
      <c r="F15" s="32">
        <f>F8</f>
        <v>0</v>
      </c>
      <c r="G15" s="36">
        <v>0</v>
      </c>
      <c r="H15" s="31"/>
      <c r="I15" s="32"/>
      <c r="J15" s="32"/>
      <c r="K15" s="32">
        <v>62.203694908956273</v>
      </c>
      <c r="L15" s="36">
        <v>1.0236914022944319</v>
      </c>
    </row>
    <row r="16" spans="1:12" ht="15">
      <c r="A16" s="29" t="s">
        <v>21</v>
      </c>
      <c r="B16" s="30" t="s">
        <v>22</v>
      </c>
      <c r="C16" s="31">
        <f>SUM(D16:G16)</f>
        <v>0</v>
      </c>
      <c r="D16" s="32">
        <v>0</v>
      </c>
      <c r="E16" s="32">
        <v>0</v>
      </c>
      <c r="F16" s="32">
        <v>0</v>
      </c>
      <c r="G16" s="36">
        <v>0</v>
      </c>
      <c r="H16" s="31">
        <v>0</v>
      </c>
      <c r="I16" s="32">
        <v>0</v>
      </c>
      <c r="J16" s="32">
        <v>0</v>
      </c>
      <c r="K16" s="32">
        <v>0</v>
      </c>
      <c r="L16" s="36">
        <v>0</v>
      </c>
    </row>
    <row r="17" spans="1:12" ht="15">
      <c r="A17" s="29" t="s">
        <v>23</v>
      </c>
      <c r="B17" s="30" t="s">
        <v>24</v>
      </c>
      <c r="C17" s="31">
        <f>SUM(D17:G17)</f>
        <v>0</v>
      </c>
      <c r="D17" s="32">
        <v>0</v>
      </c>
      <c r="E17" s="32">
        <v>0</v>
      </c>
      <c r="F17" s="32">
        <v>0</v>
      </c>
      <c r="G17" s="36"/>
      <c r="H17" s="31">
        <v>0</v>
      </c>
      <c r="I17" s="32">
        <v>0</v>
      </c>
      <c r="J17" s="32">
        <v>0</v>
      </c>
      <c r="K17" s="32">
        <v>0</v>
      </c>
      <c r="L17" s="36"/>
    </row>
    <row r="18" spans="1:12" ht="15">
      <c r="A18" s="29"/>
      <c r="B18" s="30"/>
      <c r="C18" s="31"/>
      <c r="D18" s="32"/>
      <c r="E18" s="32"/>
      <c r="F18" s="32"/>
      <c r="G18" s="36"/>
      <c r="H18" s="31"/>
      <c r="I18" s="32"/>
      <c r="J18" s="32"/>
      <c r="K18" s="32"/>
      <c r="L18" s="36"/>
    </row>
    <row r="19" spans="1:12" ht="26.25">
      <c r="A19" s="29" t="s">
        <v>25</v>
      </c>
      <c r="B19" s="41" t="s">
        <v>26</v>
      </c>
      <c r="C19" s="31"/>
      <c r="D19" s="32"/>
      <c r="E19" s="32"/>
      <c r="F19" s="32"/>
      <c r="G19" s="36"/>
      <c r="H19" s="31">
        <v>0</v>
      </c>
      <c r="I19" s="32"/>
      <c r="J19" s="32"/>
      <c r="K19" s="32">
        <v>0</v>
      </c>
      <c r="L19" s="36"/>
    </row>
    <row r="20" spans="1:12" ht="15.75" thickBot="1">
      <c r="A20" s="42"/>
      <c r="B20" s="43"/>
      <c r="C20" s="44"/>
      <c r="D20" s="45"/>
      <c r="E20" s="45"/>
      <c r="F20" s="45"/>
      <c r="G20" s="46"/>
      <c r="H20" s="44"/>
      <c r="I20" s="45"/>
      <c r="J20" s="45"/>
      <c r="K20" s="45"/>
      <c r="L20" s="46"/>
    </row>
    <row r="21" spans="1:12" ht="15.75" thickBot="1">
      <c r="A21" s="48" t="s">
        <v>27</v>
      </c>
      <c r="B21" s="49" t="s">
        <v>28</v>
      </c>
      <c r="C21" s="50" t="e">
        <f>#REF!</f>
        <v>#REF!</v>
      </c>
      <c r="D21" s="51">
        <v>0</v>
      </c>
      <c r="E21" s="51">
        <v>0</v>
      </c>
      <c r="F21" s="52" t="e">
        <f>#REF!</f>
        <v>#REF!</v>
      </c>
      <c r="G21" s="53" t="e">
        <f>#REF!</f>
        <v>#REF!</v>
      </c>
      <c r="H21" s="107">
        <v>6.4927066857035935</v>
      </c>
      <c r="I21" s="54">
        <v>0</v>
      </c>
      <c r="J21" s="54">
        <v>2.5234844427147163</v>
      </c>
      <c r="K21" s="54">
        <v>3.8218294400122454</v>
      </c>
      <c r="L21" s="55">
        <v>0.14739280297663182</v>
      </c>
    </row>
    <row r="22" spans="1:12" ht="15.75" thickBot="1">
      <c r="A22" s="56"/>
      <c r="B22" s="57" t="s">
        <v>29</v>
      </c>
      <c r="C22" s="58" t="e">
        <f>C21/C8</f>
        <v>#REF!</v>
      </c>
      <c r="D22" s="59">
        <v>0</v>
      </c>
      <c r="E22" s="59">
        <v>0</v>
      </c>
      <c r="F22" s="59" t="e">
        <f>F21/F8</f>
        <v>#REF!</v>
      </c>
      <c r="G22" s="60" t="e">
        <f>G21/C8</f>
        <v>#REF!</v>
      </c>
      <c r="H22" s="61">
        <v>9.7900000000000001E-2</v>
      </c>
      <c r="I22" s="61"/>
      <c r="J22" s="61">
        <v>3.8429999999999999E-2</v>
      </c>
      <c r="K22" s="61">
        <v>6.08E-2</v>
      </c>
      <c r="L22" s="62">
        <v>0.10489999999999999</v>
      </c>
    </row>
    <row r="23" spans="1:12" ht="15">
      <c r="A23" s="63"/>
      <c r="B23" s="64"/>
      <c r="C23" s="65">
        <f>D23+E23+F23+G23</f>
        <v>0</v>
      </c>
      <c r="D23" s="66">
        <v>0</v>
      </c>
      <c r="E23" s="66">
        <v>0</v>
      </c>
      <c r="F23" s="66">
        <v>0</v>
      </c>
      <c r="G23" s="67">
        <v>0</v>
      </c>
      <c r="H23" s="65">
        <v>0</v>
      </c>
      <c r="I23" s="66">
        <v>0</v>
      </c>
      <c r="J23" s="66">
        <v>0</v>
      </c>
      <c r="K23" s="66">
        <v>0</v>
      </c>
      <c r="L23" s="67">
        <v>0</v>
      </c>
    </row>
    <row r="24" spans="1:12" ht="15">
      <c r="A24" s="29" t="s">
        <v>30</v>
      </c>
      <c r="B24" s="30" t="s">
        <v>31</v>
      </c>
      <c r="C24" s="31" t="e">
        <f t="shared" ref="C24:G24" si="0">C8-C21-C23</f>
        <v>#REF!</v>
      </c>
      <c r="D24" s="32">
        <f t="shared" si="0"/>
        <v>0</v>
      </c>
      <c r="E24" s="32">
        <f t="shared" si="0"/>
        <v>0</v>
      </c>
      <c r="F24" s="32" t="e">
        <f t="shared" si="0"/>
        <v>#REF!</v>
      </c>
      <c r="G24" s="36" t="e">
        <f t="shared" si="0"/>
        <v>#REF!</v>
      </c>
      <c r="H24" s="70">
        <v>59.827075599317794</v>
      </c>
      <c r="I24" s="68">
        <v>0</v>
      </c>
      <c r="J24" s="68">
        <v>63.140955908956272</v>
      </c>
      <c r="K24" s="68">
        <v>59.037207402294428</v>
      </c>
      <c r="L24" s="69">
        <v>0.877</v>
      </c>
    </row>
    <row r="25" spans="1:12" ht="15">
      <c r="A25" s="71"/>
      <c r="B25" s="72" t="s">
        <v>32</v>
      </c>
      <c r="C25" s="73"/>
      <c r="D25" s="74"/>
      <c r="E25" s="74"/>
      <c r="F25" s="74"/>
      <c r="G25" s="75"/>
      <c r="H25" s="77">
        <v>59.827442493417792</v>
      </c>
      <c r="I25" s="76">
        <v>0</v>
      </c>
      <c r="J25" s="76">
        <v>0.93726100000000001</v>
      </c>
      <c r="K25" s="76">
        <v>58.013515999999996</v>
      </c>
      <c r="L25" s="76">
        <v>0.87666549341779287</v>
      </c>
    </row>
    <row r="26" spans="1:12" ht="26.25" customHeight="1">
      <c r="A26" s="29" t="s">
        <v>33</v>
      </c>
      <c r="B26" s="78" t="s">
        <v>34</v>
      </c>
      <c r="C26" s="79" t="e">
        <f>C24</f>
        <v>#REF!</v>
      </c>
      <c r="D26" s="80">
        <v>0</v>
      </c>
      <c r="E26" s="80">
        <v>0</v>
      </c>
      <c r="F26" s="81">
        <f>[1]Лист6!F16</f>
        <v>0</v>
      </c>
      <c r="G26" s="82" t="e">
        <f>G24</f>
        <v>#REF!</v>
      </c>
      <c r="H26" s="83">
        <v>0.72145900000000007</v>
      </c>
      <c r="I26" s="84">
        <v>0</v>
      </c>
      <c r="J26" s="85">
        <v>0.72145900000000007</v>
      </c>
      <c r="K26" s="84">
        <v>0</v>
      </c>
      <c r="L26" s="84">
        <v>0</v>
      </c>
    </row>
    <row r="27" spans="1:12" ht="13.5" customHeight="1">
      <c r="A27" s="86"/>
      <c r="B27" s="87" t="str">
        <f>[1]Лист5!B27</f>
        <v>потребителям, ОАО "Читаэнергосбыт"</v>
      </c>
      <c r="C27" s="88">
        <f>SUM(D27:G27)</f>
        <v>0</v>
      </c>
      <c r="D27" s="89">
        <v>0</v>
      </c>
      <c r="E27" s="89">
        <v>0</v>
      </c>
      <c r="F27" s="89">
        <v>0</v>
      </c>
      <c r="G27" s="90">
        <v>0</v>
      </c>
      <c r="H27" s="91">
        <v>1.0924674934177929</v>
      </c>
      <c r="I27" s="89">
        <v>0</v>
      </c>
      <c r="J27" s="89">
        <v>0.21580199999999994</v>
      </c>
      <c r="K27" s="89">
        <v>0</v>
      </c>
      <c r="L27" s="90">
        <v>0.87666549341779287</v>
      </c>
    </row>
    <row r="28" spans="1:12" ht="15" hidden="1" customHeight="1">
      <c r="A28" s="29"/>
      <c r="B28" s="30" t="s">
        <v>35</v>
      </c>
      <c r="C28" s="31">
        <f>SUM(D28:G28)</f>
        <v>0</v>
      </c>
      <c r="D28" s="32">
        <v>0</v>
      </c>
      <c r="E28" s="32">
        <v>0</v>
      </c>
      <c r="F28" s="32">
        <v>0</v>
      </c>
      <c r="G28" s="36">
        <v>0</v>
      </c>
      <c r="H28" s="34">
        <v>0</v>
      </c>
      <c r="I28" s="32">
        <v>0</v>
      </c>
      <c r="J28" s="32">
        <v>0</v>
      </c>
      <c r="K28" s="32">
        <v>0</v>
      </c>
      <c r="L28" s="36">
        <v>0</v>
      </c>
    </row>
    <row r="29" spans="1:12" ht="15" hidden="1" customHeight="1">
      <c r="A29" s="29" t="s">
        <v>36</v>
      </c>
      <c r="B29" s="92" t="s">
        <v>37</v>
      </c>
      <c r="C29" s="31">
        <f>SUM(D29:G29)</f>
        <v>0</v>
      </c>
      <c r="D29" s="32">
        <v>0</v>
      </c>
      <c r="E29" s="32">
        <v>0</v>
      </c>
      <c r="F29" s="32">
        <v>0</v>
      </c>
      <c r="G29" s="36">
        <v>0</v>
      </c>
      <c r="H29" s="34">
        <v>0</v>
      </c>
      <c r="I29" s="32">
        <v>0</v>
      </c>
      <c r="J29" s="32">
        <v>0</v>
      </c>
      <c r="K29" s="32">
        <v>0</v>
      </c>
      <c r="L29" s="36">
        <v>0</v>
      </c>
    </row>
    <row r="30" spans="1:12" ht="15" customHeight="1">
      <c r="A30" s="29"/>
      <c r="B30" s="92" t="str">
        <f>'[1]Лист4.1факт 2020'!B30</f>
        <v xml:space="preserve">в том числе Население </v>
      </c>
      <c r="C30" s="44"/>
      <c r="D30" s="45"/>
      <c r="E30" s="45"/>
      <c r="F30" s="45"/>
      <c r="G30" s="46"/>
      <c r="H30" s="44">
        <v>0.55093149341779291</v>
      </c>
      <c r="I30" s="45"/>
      <c r="J30" s="45"/>
      <c r="K30" s="45"/>
      <c r="L30" s="47">
        <v>0.55093149341779291</v>
      </c>
    </row>
    <row r="31" spans="1:12" ht="32.25" customHeight="1" thickBot="1">
      <c r="A31" s="93" t="s">
        <v>38</v>
      </c>
      <c r="B31" s="94" t="s">
        <v>39</v>
      </c>
      <c r="C31" s="95">
        <f>SUM(D31:G31)</f>
        <v>0</v>
      </c>
      <c r="D31" s="96">
        <v>0</v>
      </c>
      <c r="E31" s="96">
        <v>0</v>
      </c>
      <c r="F31" s="96">
        <v>0</v>
      </c>
      <c r="G31" s="97">
        <v>0</v>
      </c>
      <c r="H31" s="99">
        <v>58.013515999999996</v>
      </c>
      <c r="I31" s="98">
        <v>0</v>
      </c>
      <c r="J31" s="98">
        <v>0</v>
      </c>
      <c r="K31" s="98">
        <v>58.013515999999996</v>
      </c>
      <c r="L31" s="98">
        <v>0</v>
      </c>
    </row>
    <row r="32" spans="1:12" ht="55.5" customHeight="1">
      <c r="A32" s="3"/>
      <c r="B32" s="100" t="s">
        <v>40</v>
      </c>
      <c r="C32" s="101"/>
      <c r="D32" s="101"/>
      <c r="E32" s="101"/>
      <c r="F32" s="101"/>
      <c r="G32" s="101"/>
      <c r="H32" s="101"/>
      <c r="I32" s="101"/>
      <c r="J32" s="101"/>
      <c r="K32" s="101"/>
      <c r="L32" s="101"/>
    </row>
    <row r="33" spans="1:12" ht="12.75" customHeight="1">
      <c r="A33" s="4"/>
      <c r="B33" s="102"/>
      <c r="C33" s="103"/>
      <c r="D33" s="103"/>
      <c r="E33" s="103"/>
      <c r="F33" s="103"/>
      <c r="G33" s="103"/>
      <c r="H33" s="103"/>
      <c r="I33" s="103"/>
      <c r="J33" s="103"/>
      <c r="K33" s="103"/>
      <c r="L33" s="103"/>
    </row>
    <row r="34" spans="1:12" ht="12.75" customHeight="1"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</row>
    <row r="35" spans="1:12">
      <c r="B35" s="104"/>
      <c r="C35" s="105"/>
      <c r="D35" s="105"/>
      <c r="E35" s="105"/>
      <c r="F35" s="105"/>
      <c r="G35" s="105"/>
      <c r="H35" s="105"/>
      <c r="I35" s="105"/>
      <c r="J35" s="105"/>
      <c r="K35" s="105"/>
      <c r="L35" s="105"/>
    </row>
    <row r="36" spans="1:12">
      <c r="B36" s="104"/>
      <c r="C36" s="105"/>
      <c r="D36" s="105"/>
      <c r="E36" s="105"/>
      <c r="F36" s="105"/>
      <c r="G36" s="105"/>
      <c r="H36" s="105"/>
      <c r="I36" s="105"/>
      <c r="J36" s="105"/>
      <c r="K36" s="105"/>
      <c r="L36" s="105"/>
    </row>
  </sheetData>
  <mergeCells count="7">
    <mergeCell ref="B33:L34"/>
    <mergeCell ref="B32:L32"/>
    <mergeCell ref="A3:L3"/>
    <mergeCell ref="A5:A6"/>
    <mergeCell ref="B5:B6"/>
    <mergeCell ref="C5:G5"/>
    <mergeCell ref="H5:L5"/>
  </mergeCells>
  <pageMargins left="0.47" right="0.4" top="1" bottom="1" header="0.5" footer="0.5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Лист4.1(2022)</vt:lpstr>
      <vt:lpstr>'Лист4.1(2022)'!Область_печати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2022-02-28T02:28:57Z</dcterms:created>
  <dcterms:modified xsi:type="dcterms:W3CDTF">2022-02-28T02:32:22Z</dcterms:modified>
</cp:coreProperties>
</file>